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s177040" algorithmName="SHA-512" hashValue="uRU3AUq/D1q04Iu7fRn+aVOL2Qv8SWpEvxWH12nZOdSc9uQc0XmnNzVGZ+2e7ERJLjG/GDmNIc5De5wvDh/zHg==" saltValue="rEvhdA1nuPDxBrQSIoxyog==" spinCount="10000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FORMULA RATES SPP\Annual Update Transmission Rates AEP West SPP OpCos and Transcos\True Ups\2020 Annual Update\Filed Documents 5-26-20\"/>
    </mc:Choice>
  </mc:AlternateContent>
  <bookViews>
    <workbookView xWindow="480" yWindow="260" windowWidth="23520" windowHeight="9870" tabRatio="779"/>
  </bookViews>
  <sheets>
    <sheet name="PSO" sheetId="1" r:id="rId1"/>
    <sheet name="SWEPCO" sheetId="2" r:id="rId2"/>
  </sheets>
  <definedNames>
    <definedName name="_xlnm._FilterDatabase" localSheetId="1" hidden="1">SWEPCO!$A$3:$BE$82</definedName>
  </definedNames>
  <calcPr calcId="162913" calcMode="manual"/>
</workbook>
</file>

<file path=xl/calcChain.xml><?xml version="1.0" encoding="utf-8"?>
<calcChain xmlns="http://schemas.openxmlformats.org/spreadsheetml/2006/main">
  <c r="BB85" i="2" l="1"/>
  <c r="BB84" i="2"/>
  <c r="BB82" i="2"/>
  <c r="BB81" i="2"/>
  <c r="BB80" i="2"/>
  <c r="BB79" i="2"/>
  <c r="BB78" i="2"/>
  <c r="BB76" i="2"/>
  <c r="BB75" i="2"/>
  <c r="BB77" i="2"/>
  <c r="BB74" i="2"/>
  <c r="BB73" i="2"/>
  <c r="BB72" i="2"/>
  <c r="BB71" i="2"/>
  <c r="BB70" i="2"/>
  <c r="BB69" i="2"/>
  <c r="BB66" i="2"/>
  <c r="BB64" i="2"/>
  <c r="BB63" i="2"/>
  <c r="BB67" i="2"/>
  <c r="BB65" i="2"/>
  <c r="BB62" i="2"/>
  <c r="BB61" i="2"/>
  <c r="BB46" i="2"/>
  <c r="BB45" i="2"/>
  <c r="BB44" i="2"/>
  <c r="BB43" i="2"/>
  <c r="BB42" i="2"/>
  <c r="BB41" i="2"/>
  <c r="BB40" i="2"/>
  <c r="BB39" i="2"/>
  <c r="BB38" i="2"/>
  <c r="BB37" i="2"/>
  <c r="BB36" i="2"/>
  <c r="BB35" i="2"/>
  <c r="BB34" i="2"/>
  <c r="BB33" i="2"/>
  <c r="BB32" i="2"/>
  <c r="BB31" i="2"/>
  <c r="BB30" i="2"/>
  <c r="BB29" i="2"/>
  <c r="BB28" i="2"/>
  <c r="BB27" i="2"/>
  <c r="BB26" i="2"/>
  <c r="BB25" i="2"/>
  <c r="BB24" i="2"/>
  <c r="BB22" i="2"/>
  <c r="BB20" i="2"/>
  <c r="BB19" i="2"/>
  <c r="BB18" i="2"/>
  <c r="BB17" i="2"/>
  <c r="BB16" i="2"/>
  <c r="BB15" i="2"/>
  <c r="BB12" i="2"/>
  <c r="BB11" i="2"/>
  <c r="BB10" i="2"/>
  <c r="BB9" i="2"/>
  <c r="BB8" i="2"/>
  <c r="BB7" i="2"/>
  <c r="BB6" i="2"/>
  <c r="BB5" i="2"/>
  <c r="BB4" i="2"/>
  <c r="BA30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BA5" i="1"/>
  <c r="BA4" i="1"/>
  <c r="AP4" i="1" l="1"/>
  <c r="AW83" i="2"/>
  <c r="BB83" i="2" s="1"/>
  <c r="BA85" i="2" l="1"/>
  <c r="BA84" i="2"/>
  <c r="BA83" i="2"/>
  <c r="BA82" i="2"/>
  <c r="BA81" i="2"/>
  <c r="BA80" i="2"/>
  <c r="BA79" i="2"/>
  <c r="BA78" i="2"/>
  <c r="BA77" i="2"/>
  <c r="BA76" i="2"/>
  <c r="BA75" i="2"/>
  <c r="BA74" i="2"/>
  <c r="BA73" i="2"/>
  <c r="BA72" i="2"/>
  <c r="BA71" i="2"/>
  <c r="BA70" i="2"/>
  <c r="BA69" i="2"/>
  <c r="AW68" i="2"/>
  <c r="BB68" i="2" s="1"/>
  <c r="BA67" i="2"/>
  <c r="BA66" i="2"/>
  <c r="BA65" i="2"/>
  <c r="BA64" i="2"/>
  <c r="BA63" i="2"/>
  <c r="BA62" i="2"/>
  <c r="BA61" i="2"/>
  <c r="BA46" i="2"/>
  <c r="BA45" i="2"/>
  <c r="BA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BA31" i="2"/>
  <c r="BA30" i="2"/>
  <c r="BA29" i="2"/>
  <c r="BA28" i="2"/>
  <c r="BA27" i="2"/>
  <c r="BA26" i="2"/>
  <c r="BA25" i="2"/>
  <c r="BA24" i="2"/>
  <c r="BA22" i="2"/>
  <c r="BA20" i="2"/>
  <c r="BA19" i="2"/>
  <c r="BA18" i="2"/>
  <c r="BA17" i="2"/>
  <c r="BA16" i="2"/>
  <c r="BA15" i="2"/>
  <c r="BA12" i="2"/>
  <c r="BA11" i="2"/>
  <c r="BA10" i="2"/>
  <c r="BA9" i="2"/>
  <c r="BA8" i="2"/>
  <c r="BA7" i="2"/>
  <c r="BA6" i="2"/>
  <c r="BA5" i="2"/>
  <c r="BA4" i="2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AZ6" i="1"/>
  <c r="AZ5" i="1"/>
  <c r="AZ4" i="1"/>
  <c r="BA68" i="2" l="1"/>
  <c r="AV83" i="2" l="1"/>
  <c r="AU83" i="2"/>
  <c r="AV84" i="2"/>
  <c r="AU84" i="2"/>
  <c r="AV85" i="2"/>
  <c r="AU85" i="2"/>
  <c r="AU31" i="1"/>
  <c r="AT31" i="1"/>
  <c r="AU30" i="1"/>
  <c r="AU29" i="1"/>
  <c r="AT30" i="1"/>
  <c r="AT29" i="1"/>
  <c r="AV82" i="2" l="1"/>
  <c r="AU82" i="2"/>
  <c r="AV81" i="2"/>
  <c r="AU81" i="2"/>
  <c r="AV80" i="2"/>
  <c r="AU80" i="2"/>
  <c r="AV79" i="2"/>
  <c r="AU79" i="2"/>
  <c r="AU28" i="1"/>
  <c r="AT28" i="1"/>
  <c r="AU27" i="1"/>
  <c r="AT27" i="1"/>
  <c r="AU26" i="1"/>
  <c r="AT26" i="1"/>
  <c r="AU25" i="1"/>
  <c r="AT25" i="1"/>
  <c r="AU19" i="1"/>
  <c r="AT19" i="1"/>
  <c r="AU20" i="1"/>
  <c r="AT20" i="1"/>
  <c r="AU21" i="1"/>
  <c r="AT21" i="1"/>
  <c r="AU22" i="1"/>
  <c r="AT22" i="1"/>
  <c r="AT23" i="1"/>
  <c r="AU23" i="1"/>
  <c r="AV78" i="2" l="1"/>
  <c r="AV77" i="2"/>
  <c r="AV76" i="2"/>
  <c r="AV75" i="2"/>
  <c r="AV74" i="2"/>
  <c r="AV73" i="2"/>
  <c r="AV71" i="2"/>
  <c r="AV72" i="2"/>
  <c r="AV70" i="2"/>
  <c r="AV69" i="2"/>
  <c r="AV67" i="2"/>
  <c r="AV66" i="2"/>
  <c r="AV65" i="2"/>
  <c r="AV64" i="2"/>
  <c r="AV63" i="2"/>
  <c r="AV62" i="2"/>
  <c r="AV61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2" i="2"/>
  <c r="AV20" i="2"/>
  <c r="AV19" i="2"/>
  <c r="AV18" i="2"/>
  <c r="AV17" i="2"/>
  <c r="AV16" i="2"/>
  <c r="AV15" i="2"/>
  <c r="AV12" i="2"/>
  <c r="AV11" i="2"/>
  <c r="AV10" i="2"/>
  <c r="AV9" i="2"/>
  <c r="AV8" i="2"/>
  <c r="AV7" i="2"/>
  <c r="AV6" i="2"/>
  <c r="AV5" i="2"/>
  <c r="AU24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V4" i="2"/>
  <c r="AU4" i="1"/>
  <c r="AU78" i="2" l="1"/>
  <c r="AU77" i="2"/>
  <c r="AU76" i="2"/>
  <c r="AU75" i="2"/>
  <c r="AU74" i="2"/>
  <c r="AU73" i="2"/>
  <c r="AU72" i="2"/>
  <c r="AU71" i="2"/>
  <c r="AU70" i="2"/>
  <c r="AU69" i="2"/>
  <c r="AR68" i="2"/>
  <c r="AU67" i="2"/>
  <c r="AU66" i="2"/>
  <c r="AU65" i="2"/>
  <c r="AU64" i="2"/>
  <c r="AU63" i="2"/>
  <c r="AU62" i="2"/>
  <c r="AU61" i="2"/>
  <c r="AU46" i="2"/>
  <c r="AU45" i="2"/>
  <c r="AU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U31" i="2"/>
  <c r="AU30" i="2"/>
  <c r="AU29" i="2"/>
  <c r="AU28" i="2"/>
  <c r="AU27" i="2"/>
  <c r="AU26" i="2"/>
  <c r="AU25" i="2"/>
  <c r="AU24" i="2"/>
  <c r="AU22" i="2"/>
  <c r="AU20" i="2"/>
  <c r="AU19" i="2"/>
  <c r="AU18" i="2"/>
  <c r="AU17" i="2"/>
  <c r="AU16" i="2"/>
  <c r="AU15" i="2"/>
  <c r="AU12" i="2"/>
  <c r="AU11" i="2"/>
  <c r="AU10" i="2"/>
  <c r="AU9" i="2"/>
  <c r="AU8" i="2"/>
  <c r="AU7" i="2"/>
  <c r="AU6" i="2"/>
  <c r="AU5" i="2"/>
  <c r="AU4" i="2"/>
  <c r="AT24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T4" i="1"/>
  <c r="AU68" i="2" l="1"/>
  <c r="AV68" i="2"/>
  <c r="AQ78" i="2" l="1"/>
  <c r="AP78" i="2"/>
  <c r="AQ77" i="2"/>
  <c r="AP77" i="2"/>
  <c r="AQ76" i="2"/>
  <c r="AP76" i="2"/>
  <c r="AQ75" i="2"/>
  <c r="AP75" i="2"/>
  <c r="AQ74" i="2"/>
  <c r="AP74" i="2"/>
  <c r="AQ73" i="2"/>
  <c r="AP73" i="2"/>
  <c r="AL68" i="2" l="1"/>
  <c r="AP27" i="1"/>
  <c r="AP25" i="1"/>
  <c r="AO25" i="1"/>
  <c r="AP24" i="1"/>
  <c r="AO2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Q72" i="2" l="1"/>
  <c r="AP72" i="2"/>
  <c r="AQ71" i="2"/>
  <c r="AP71" i="2"/>
  <c r="AQ70" i="2"/>
  <c r="AP70" i="2"/>
  <c r="AQ69" i="2"/>
  <c r="AP69" i="2"/>
  <c r="AQ68" i="2"/>
  <c r="AP68" i="2"/>
  <c r="AQ67" i="2"/>
  <c r="AP67" i="2"/>
  <c r="AQ66" i="2"/>
  <c r="AP66" i="2"/>
  <c r="AQ65" i="2"/>
  <c r="AP65" i="2"/>
  <c r="AQ64" i="2"/>
  <c r="AP64" i="2"/>
  <c r="AQ63" i="2"/>
  <c r="AP63" i="2"/>
  <c r="AQ62" i="2"/>
  <c r="AP62" i="2"/>
  <c r="AQ61" i="2"/>
  <c r="AP61" i="2"/>
  <c r="AQ46" i="2"/>
  <c r="AP46" i="2"/>
  <c r="AQ45" i="2"/>
  <c r="AP45" i="2"/>
  <c r="AQ44" i="2"/>
  <c r="AP44" i="2"/>
  <c r="AQ43" i="2"/>
  <c r="AP43" i="2"/>
  <c r="AQ42" i="2"/>
  <c r="AP42" i="2"/>
  <c r="AQ41" i="2"/>
  <c r="AP41" i="2"/>
  <c r="AQ40" i="2"/>
  <c r="AP40" i="2"/>
  <c r="AQ39" i="2"/>
  <c r="AP39" i="2"/>
  <c r="AQ38" i="2"/>
  <c r="AP38" i="2"/>
  <c r="AQ37" i="2"/>
  <c r="AP37" i="2"/>
  <c r="AQ36" i="2"/>
  <c r="AP36" i="2"/>
  <c r="AQ35" i="2"/>
  <c r="AP35" i="2"/>
  <c r="AQ34" i="2"/>
  <c r="AP34" i="2"/>
  <c r="AQ33" i="2"/>
  <c r="AP33" i="2"/>
  <c r="AQ32" i="2"/>
  <c r="AP32" i="2"/>
  <c r="AQ31" i="2"/>
  <c r="AP31" i="2"/>
  <c r="AQ30" i="2"/>
  <c r="AP30" i="2"/>
  <c r="AQ29" i="2"/>
  <c r="AP29" i="2"/>
  <c r="AQ28" i="2"/>
  <c r="AP28" i="2"/>
  <c r="AQ27" i="2"/>
  <c r="AP27" i="2"/>
  <c r="AQ26" i="2"/>
  <c r="AP26" i="2"/>
  <c r="AQ25" i="2"/>
  <c r="AP25" i="2"/>
  <c r="AQ24" i="2"/>
  <c r="AP24" i="2"/>
  <c r="AQ22" i="2"/>
  <c r="AP22" i="2"/>
  <c r="AQ20" i="2"/>
  <c r="AP20" i="2"/>
  <c r="AQ19" i="2"/>
  <c r="AP19" i="2"/>
  <c r="AQ18" i="2"/>
  <c r="AP18" i="2"/>
  <c r="AQ17" i="2"/>
  <c r="AP17" i="2"/>
  <c r="AQ16" i="2"/>
  <c r="AP16" i="2"/>
  <c r="AQ15" i="2"/>
  <c r="AP15" i="2"/>
  <c r="AQ12" i="2"/>
  <c r="AP12" i="2"/>
  <c r="AQ11" i="2"/>
  <c r="AP11" i="2"/>
  <c r="AQ10" i="2"/>
  <c r="AP10" i="2"/>
  <c r="AQ9" i="2"/>
  <c r="AP9" i="2"/>
  <c r="AQ8" i="2"/>
  <c r="AP8" i="2"/>
  <c r="AQ7" i="2"/>
  <c r="AP7" i="2"/>
  <c r="AQ6" i="2"/>
  <c r="AP6" i="2"/>
  <c r="AQ5" i="2"/>
  <c r="AP5" i="2"/>
  <c r="AQ4" i="2"/>
  <c r="AP4" i="2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K72" i="2" l="1"/>
  <c r="AJ72" i="2"/>
  <c r="AB72" i="2"/>
  <c r="AD72" i="2" s="1"/>
  <c r="X72" i="2"/>
  <c r="AA33" i="2"/>
  <c r="Z33" i="2"/>
  <c r="AE36" i="2"/>
  <c r="AD36" i="2"/>
  <c r="AA44" i="2"/>
  <c r="Z44" i="2"/>
  <c r="AK46" i="2"/>
  <c r="AJ46" i="2"/>
  <c r="AK45" i="2"/>
  <c r="AJ45" i="2"/>
  <c r="AA46" i="2"/>
  <c r="Z46" i="2"/>
  <c r="AA45" i="2"/>
  <c r="Z45" i="2"/>
  <c r="AE45" i="2"/>
  <c r="AD45" i="2"/>
  <c r="AE46" i="2"/>
  <c r="AD46" i="2"/>
  <c r="AJ33" i="2"/>
  <c r="AK36" i="2"/>
  <c r="AJ36" i="2"/>
  <c r="AK44" i="2"/>
  <c r="AJ44" i="2"/>
  <c r="AE44" i="2"/>
  <c r="AD44" i="2"/>
  <c r="AK62" i="2"/>
  <c r="AJ62" i="2"/>
  <c r="AE61" i="2"/>
  <c r="AD61" i="2"/>
  <c r="AE63" i="2"/>
  <c r="AK63" i="2"/>
  <c r="AJ63" i="2"/>
  <c r="AK64" i="2"/>
  <c r="AJ64" i="2"/>
  <c r="AK66" i="2"/>
  <c r="AJ66" i="2"/>
  <c r="AE67" i="2"/>
  <c r="AD67" i="2"/>
  <c r="AK67" i="2"/>
  <c r="AJ67" i="2"/>
  <c r="AJ69" i="2"/>
  <c r="AE69" i="2"/>
  <c r="AD69" i="2"/>
  <c r="AE70" i="2"/>
  <c r="AD70" i="2"/>
  <c r="AK71" i="2"/>
  <c r="AJ71" i="2"/>
  <c r="AE71" i="2"/>
  <c r="AD71" i="2"/>
  <c r="AJ18" i="1"/>
  <c r="AI18" i="1"/>
  <c r="AD18" i="1"/>
  <c r="AC18" i="1"/>
  <c r="Z18" i="1"/>
  <c r="Y18" i="1"/>
  <c r="AJ19" i="1"/>
  <c r="AI19" i="1"/>
  <c r="Z19" i="1"/>
  <c r="Y19" i="1"/>
  <c r="AD19" i="1"/>
  <c r="AC19" i="1"/>
  <c r="AD20" i="1"/>
  <c r="AC20" i="1"/>
  <c r="AJ20" i="1"/>
  <c r="AI20" i="1"/>
  <c r="AJ21" i="1"/>
  <c r="AI21" i="1"/>
  <c r="AD21" i="1"/>
  <c r="AC21" i="1"/>
  <c r="AJ22" i="1"/>
  <c r="AI22" i="1"/>
  <c r="AD22" i="1"/>
  <c r="AC22" i="1"/>
  <c r="AJ61" i="2"/>
  <c r="AE72" i="2" l="1"/>
  <c r="AK61" i="2"/>
  <c r="AK33" i="2"/>
  <c r="AB33" i="2"/>
  <c r="AK65" i="2"/>
  <c r="AJ65" i="2"/>
  <c r="AK69" i="2"/>
  <c r="AJ68" i="2"/>
  <c r="AJ70" i="2"/>
  <c r="AK68" i="2" l="1"/>
  <c r="AE33" i="2"/>
  <c r="AD33" i="2"/>
  <c r="AK70" i="2"/>
</calcChain>
</file>

<file path=xl/sharedStrings.xml><?xml version="1.0" encoding="utf-8"?>
<sst xmlns="http://schemas.openxmlformats.org/spreadsheetml/2006/main" count="722" uniqueCount="358">
  <si>
    <t>Code</t>
  </si>
  <si>
    <t>FR Sheet Name
(WS F&amp;G)</t>
  </si>
  <si>
    <t>Projected / Actual In-Service
(mmm-yyyy)</t>
  </si>
  <si>
    <t>Project &amp; TP#</t>
  </si>
  <si>
    <t>- - -   P R E V I O U S L Y   P U B L I S H E D   - - -</t>
  </si>
  <si>
    <t>---  WS-F and WS-G SUMMARY Input Data   ---</t>
  </si>
  <si>
    <t>COMMENTS</t>
  </si>
  <si>
    <t>09 Update</t>
  </si>
  <si>
    <t>2010 "Corrected" Update</t>
  </si>
  <si>
    <t>2011 "Corrected" Update</t>
  </si>
  <si>
    <t>2012 Update</t>
  </si>
  <si>
    <t>2013 Update</t>
  </si>
  <si>
    <t>2014 Update</t>
  </si>
  <si>
    <t>2015 Update</t>
  </si>
  <si>
    <t>2016 Update</t>
  </si>
  <si>
    <t>YE2009
Projected
(8/31/09)
&lt;&lt; WS-F &gt;&gt;</t>
  </si>
  <si>
    <t>YE2009
Actual
(3/29/11)*
&lt;&lt; WS-G &gt;&gt;</t>
  </si>
  <si>
    <t>YE2010
Projected
(3/29/11)
&lt;&lt; WS-F &gt;&gt;</t>
  </si>
  <si>
    <t>YE09 to YE10 (Projected) Variance</t>
  </si>
  <si>
    <t>YE2010
Actual
(12/21/11)*
&lt;&lt; WS-G &gt;&gt;</t>
  </si>
  <si>
    <t>YE2011
Projected
(12/21/11)
&lt;&lt; WS-F &gt;&gt;</t>
  </si>
  <si>
    <t>YE10 to YE11 (Projected) Variance</t>
  </si>
  <si>
    <t>YE2011
Actual
(May'12)
&lt;&lt; WS-G &gt;&gt;</t>
  </si>
  <si>
    <t>YE2012
Projected
(May '12)
&lt;&lt; WS-F &gt;&gt;</t>
  </si>
  <si>
    <t>YE11 to YE12 (Projected) Variance</t>
  </si>
  <si>
    <t>YE2012
Actual
(May'13)
&lt;&lt; WS-G &gt;&gt;</t>
  </si>
  <si>
    <t>YE2013
Projected
(May '13)
&lt;&lt; WS-F &gt;&gt;</t>
  </si>
  <si>
    <t>YE2012 Variance (Projected to Actual)</t>
  </si>
  <si>
    <t>YE12 (actual) to YE13 (Projected) Variance</t>
  </si>
  <si>
    <t>YE2013
Actual
(May'14)
&lt;&lt; WS-G &gt;&gt;</t>
  </si>
  <si>
    <t>YE2014
Projected
(May '14)
&lt;&lt; WS-F &gt;&gt;</t>
  </si>
  <si>
    <t>YE2013 Variance (Projected to Actual)</t>
  </si>
  <si>
    <t>YE13 (actual) to YE14 (Projected) Variance</t>
  </si>
  <si>
    <t>YE2014
Actual
(May'15)
&lt;&lt; WS-G &gt;&gt;</t>
  </si>
  <si>
    <t>YE2015
Projected
(May '15)
&lt;&lt; WS-F &gt;&gt;</t>
  </si>
  <si>
    <t>YE2014 Variance (Projected to Actual)</t>
  </si>
  <si>
    <t>YE14 (actual) to YE15 (Projected) Variance</t>
  </si>
  <si>
    <t>YE2015 Variance (Projected to Actual)</t>
  </si>
  <si>
    <t>YE15 (actual) to YE16 (Projected) Variance</t>
  </si>
  <si>
    <t>t</t>
  </si>
  <si>
    <t>P.001</t>
  </si>
  <si>
    <t>Riverside-Glenpool (TP2006087)</t>
  </si>
  <si>
    <t>c</t>
  </si>
  <si>
    <t>P.002</t>
  </si>
  <si>
    <t>Craig Jct-Broken Bow (TP2007059)</t>
  </si>
  <si>
    <t>P.003</t>
  </si>
  <si>
    <t>WFEC new ties (TP2006054)</t>
  </si>
  <si>
    <t>P.004</t>
  </si>
  <si>
    <t>Cache-Snyder (TP2004147)</t>
  </si>
  <si>
    <t>Includes new line and new terminals at both ends.</t>
  </si>
  <si>
    <t>P.005</t>
  </si>
  <si>
    <t>Catoosa 138 kV Device</t>
  </si>
  <si>
    <t>P.006</t>
  </si>
  <si>
    <t>Pryor Jct 138/60 Upgrade autoxfmr  (TP2006090)</t>
  </si>
  <si>
    <t>&lt;</t>
  </si>
  <si>
    <t>P.007</t>
  </si>
  <si>
    <t>Elk City-Elk City 69 CT upgrades (TP2007015)</t>
  </si>
  <si>
    <t>Not over $100K threshold for regional allocation.</t>
  </si>
  <si>
    <t>P.008</t>
  </si>
  <si>
    <t>Weleetka &amp; Okmulgee wavetrap r&amp;r 81-805 (TP2005046)</t>
  </si>
  <si>
    <t>P.009</t>
  </si>
  <si>
    <t>Tulsa SE r&amp;r switches (TP2004033)</t>
  </si>
  <si>
    <t>P.010</t>
  </si>
  <si>
    <t>Clinton City-Foss 69 wavetrap r&amp;r (TP2009011)</t>
  </si>
  <si>
    <t>n/a</t>
  </si>
  <si>
    <t>P.011</t>
  </si>
  <si>
    <t>Bartlesville SE to Coffeyville T Rebuild (TP2008079-PSO)</t>
  </si>
  <si>
    <t>---</t>
  </si>
  <si>
    <t xml:space="preserve"> Also see related OKTransco project (OKT.004). </t>
  </si>
  <si>
    <t>P.012</t>
  </si>
  <si>
    <t>Canadian River - McAlester City 138 kV Line Conversion (TP2009095)</t>
  </si>
  <si>
    <t xml:space="preserve"> Also see related OKTransco project (OKT.006).  Multi-element multi-year base plan project.  Final in-service yr in 12' and 13'.</t>
  </si>
  <si>
    <t>P.013</t>
  </si>
  <si>
    <t>CoffeyvilleT to Dearing 138 kv Rebuild - 1.1 mi (TP2008013)</t>
  </si>
  <si>
    <t>Also see related OKTransco project (OKT.002). Total project expenditure is over $100k.</t>
  </si>
  <si>
    <t>P.014</t>
  </si>
  <si>
    <t>Ashdown West - Craig Junction 138KV Rebuild (TP2009092)</t>
  </si>
  <si>
    <t>Asset transfer to SWEPCO completed.  Only a portion of the project was transferred.</t>
  </si>
  <si>
    <t>P.015</t>
  </si>
  <si>
    <t>Locust Grove to Lone Star 115 kV Rebuild 2.1 miles (TP2009093)</t>
  </si>
  <si>
    <t>P.016</t>
  </si>
  <si>
    <t>Cornville Station Conversion (TP2011093)</t>
  </si>
  <si>
    <t xml:space="preserve">Also see related OKTransco project (OKT.007). </t>
  </si>
  <si>
    <t>Ignore; no Capital investment</t>
  </si>
  <si>
    <t>P.018</t>
  </si>
  <si>
    <t>Valliant-NW Texarkana 345 kV</t>
  </si>
  <si>
    <t>P.020</t>
  </si>
  <si>
    <t>Grady Customer Connection</t>
  </si>
  <si>
    <t xml:space="preserve">Also see related OKTransco project (OKT.013). </t>
  </si>
  <si>
    <t>P.021</t>
  </si>
  <si>
    <t>Darlington-Red Rock 138 kV line</t>
  </si>
  <si>
    <t xml:space="preserve">Also see related OKTransco project (OKT.014). </t>
  </si>
  <si>
    <t>S.072</t>
  </si>
  <si>
    <t>Benteler - Port Robson 138 kV Ckt 1 and 2</t>
  </si>
  <si>
    <t>S.071</t>
  </si>
  <si>
    <t xml:space="preserve">69 kV Upgrade.  </t>
  </si>
  <si>
    <t>Mt. Pleasant - West Mt. Pleasant 69 kV Ckt 1</t>
  </si>
  <si>
    <t>S.070</t>
  </si>
  <si>
    <t>69 kV Upgrade. State Line to Midland line rebuild in-serviced  Dec-14.</t>
  </si>
  <si>
    <t>Red Oak (State Line)-North Huntington 69 kV</t>
  </si>
  <si>
    <t>S.069</t>
  </si>
  <si>
    <t>Hardy Street-Waterworks 69 kV</t>
  </si>
  <si>
    <t>S.068</t>
  </si>
  <si>
    <t>Ellerbe Rd - South Shreveport 69 kV Build (TP201154)</t>
  </si>
  <si>
    <t>S.067</t>
  </si>
  <si>
    <t>69 kV Upgrade.  Dekalb Station upgrades in-serviced Oct-14.</t>
  </si>
  <si>
    <t>Dekalb-New Boston 69 kV</t>
  </si>
  <si>
    <t>S.064</t>
  </si>
  <si>
    <t>Logansport 138 kV (TP2011022)</t>
  </si>
  <si>
    <t>Messick 500/230 kV (TP2011033)</t>
  </si>
  <si>
    <t>S.063</t>
  </si>
  <si>
    <t>Winnsboro 138 kV (TP2013122)</t>
  </si>
  <si>
    <t>S.060</t>
  </si>
  <si>
    <t>Rock Hill-Springridge Pan-Harr REC 138 kV Ckt 1</t>
  </si>
  <si>
    <t>S.059</t>
  </si>
  <si>
    <t>Brownlee-North Market 69 kV Rebuild</t>
  </si>
  <si>
    <t>S.058</t>
  </si>
  <si>
    <t>Northwest Texarkana 345 kV terminal work and 345 kV ine relocations completed November 2015; Also see related PSO project (P.018) and OKTCo project (OKT.009).</t>
  </si>
  <si>
    <t>S.057</t>
  </si>
  <si>
    <t>OKAY - TOLLETTE 69KV CKT 1</t>
  </si>
  <si>
    <t>S.056</t>
  </si>
  <si>
    <t>SUGAR HILL 138/69KV TRANSFORMER CKT 1</t>
  </si>
  <si>
    <t>S.055</t>
  </si>
  <si>
    <t>FOREST HILLS REC - QUITMAN 69KV CKT 1 #2</t>
  </si>
  <si>
    <t>S.054</t>
  </si>
  <si>
    <t>CARTHAGE - ROCK HILL 69KV CKT 1</t>
  </si>
  <si>
    <t>S.053</t>
  </si>
  <si>
    <t>Ignore; Distribution investment</t>
  </si>
  <si>
    <t>MAGNOLIA TAP - WINNSBORO 69KV CKT 1</t>
  </si>
  <si>
    <t>S.052</t>
  </si>
  <si>
    <t>FOREST HILLS REC - QUITMAN 69KV CKT 1</t>
  </si>
  <si>
    <t>S.051</t>
  </si>
  <si>
    <t>BANN - LONESTAR ORDINANCE TAP 69KV CKT 1</t>
  </si>
  <si>
    <t>S.050</t>
  </si>
  <si>
    <t>LONE STAR SOUTH - PITTSBURG 138KV CKT 1</t>
  </si>
  <si>
    <t>S.049</t>
  </si>
  <si>
    <t>BANN - KINGS HIGHWAY 69KV CKT 1</t>
  </si>
  <si>
    <t>S.048</t>
  </si>
  <si>
    <t>MINEOLA - NORTH MINEOLA 69KV CKT 1</t>
  </si>
  <si>
    <t>S.047</t>
  </si>
  <si>
    <t>FULTON - HOPE 115KV CKT 1</t>
  </si>
  <si>
    <t>S.046</t>
  </si>
  <si>
    <t>Includes 345 kV line and Chamber Springs 345 kV terminal work.</t>
  </si>
  <si>
    <t>CHAMBER SPRINGS - TONTITOWN 345KV CKT 1</t>
  </si>
  <si>
    <t>S.045</t>
  </si>
  <si>
    <t>CHAMBER SPRINGS - TONTITOWN 161KV CKT 1</t>
  </si>
  <si>
    <t>not sure if stations are to be included</t>
  </si>
  <si>
    <t>S.044</t>
  </si>
  <si>
    <t>Pittsburg-Winnsboro-North Mineola</t>
  </si>
  <si>
    <t>S.043</t>
  </si>
  <si>
    <t>Diana to Perdue 138 kV Rebuild 21.8 miles; Station Upgrades at Diana and Perdue (TP2011023)</t>
  </si>
  <si>
    <t>S.042</t>
  </si>
  <si>
    <t>Includes terminal work at both Northwest Henderson and Poynter</t>
  </si>
  <si>
    <t>Northwest Henderson to Poynter 69 kV Rebuild 3.2 miles (TP2004031)</t>
  </si>
  <si>
    <t>S.041</t>
  </si>
  <si>
    <t>Includes terminal work at both Fern Street and Broadmoor.</t>
  </si>
  <si>
    <t>Broadmoor to Fern Street 69 kV Rebuild 1 mile (TP2010103)</t>
  </si>
  <si>
    <t>S.040</t>
  </si>
  <si>
    <t>Rock Hill to Carthage 69 kV Rebuild 11.4 Miles (TP2010102)</t>
  </si>
  <si>
    <t>S.039</t>
  </si>
  <si>
    <t xml:space="preserve">Asset has been transferred to SWEPCO from PSO, thus placing the line back with the original owner. </t>
  </si>
  <si>
    <t>S.038</t>
  </si>
  <si>
    <t>Eastex Switching Station - Whitney 138 kV Station - Rebuild 2.5 miles of 138 kV (TP2010064)</t>
  </si>
  <si>
    <t>S.037</t>
  </si>
  <si>
    <t>SW Shreveport to Spring Ridge REC 138 kV Line Rebuild (TP2010066)</t>
  </si>
  <si>
    <t>S.036</t>
  </si>
  <si>
    <t>Includes T station and T line per Pennybaker/Rainbolt</t>
  </si>
  <si>
    <t>Osburn 161 kV Line Work</t>
  </si>
  <si>
    <t>S.035</t>
  </si>
  <si>
    <t>Diana - Replace North Autotransformer #3 (TP2010065)</t>
  </si>
  <si>
    <t>S.034</t>
  </si>
  <si>
    <t>Bann - LS Ordnance - Hooks 69 kV - Rebuild 7.1 mi (TP2011024)</t>
  </si>
  <si>
    <t>S.033</t>
  </si>
  <si>
    <t>Multi-element multi-year base plan project.  Work orginally projected for 2013 was moved to 2014.  Final in-service yr in 12', 13'  and 14'.</t>
  </si>
  <si>
    <t xml:space="preserve"> Flint Creek-Shipe Road 345 kV Line (TP2008126)</t>
  </si>
  <si>
    <t>S.032</t>
  </si>
  <si>
    <t>Howell-Kilgore 69 kV rebuild</t>
  </si>
  <si>
    <t>S.031</t>
  </si>
  <si>
    <t>Lone Star South - Pittsburg 138 kV - Replace Wavetraps, reset CT's and Relays (TP2009100)</t>
  </si>
  <si>
    <t>S.030</t>
  </si>
  <si>
    <t>NW Texarkana - Turk 345</t>
  </si>
  <si>
    <t>S.029</t>
  </si>
  <si>
    <t>Knox Lee - Pirkey 138 kV / Pirkey - Whitney 138 kV - Replace Breaker,  Wavetraps, and reset relays and CT's (TP2010062)</t>
  </si>
  <si>
    <t>S.028</t>
  </si>
  <si>
    <t>slight discrepancy in sum of costs versus prior total</t>
  </si>
  <si>
    <t>Bloomburg-Texarkana Plant (TP2008027)</t>
  </si>
  <si>
    <t>S.027</t>
  </si>
  <si>
    <t>Corrected total (took out removal cost)</t>
  </si>
  <si>
    <t>Linwood - Powell Street 138 kV</t>
  </si>
  <si>
    <t>S.026</t>
  </si>
  <si>
    <t>Whitney repl CB and Switches</t>
  </si>
  <si>
    <t>S.025</t>
  </si>
  <si>
    <t>Replace sw @ Diana</t>
  </si>
  <si>
    <t>S.024</t>
  </si>
  <si>
    <t>Rebuild/recondutor Dyess-ElmSprings REC [Dyess Station-Flint Creek] (TP2008026)</t>
  </si>
  <si>
    <t>S.023</t>
  </si>
  <si>
    <t>Reconductor: Greggton-Lake Lamond &amp; Quitman-Westwood 69 kV lines (TP2008015)</t>
  </si>
  <si>
    <t>S.022</t>
  </si>
  <si>
    <t>Longwood: r&amp;r switches &amp; bus upgrade</t>
  </si>
  <si>
    <t>S.021</t>
  </si>
  <si>
    <t>Corrected total.</t>
  </si>
  <si>
    <t>McNabb-Turk 4mi reconductor</t>
  </si>
  <si>
    <t>Transfer:  Will track this multi-element multi-year project via S.003 from 2011 Update forward.  Investment now included in S.003 above.</t>
  </si>
  <si>
    <t xml:space="preserve">[NW Ark Area Improve - 2008] Elm Springs, East Rogers,Shipe Rd stations </t>
  </si>
  <si>
    <t>S.020</t>
  </si>
  <si>
    <t>S.019</t>
  </si>
  <si>
    <t>Wallace Lake - Port Robson (TP2005142)</t>
  </si>
  <si>
    <t>Delete duplicate project.  Will track this multi-element multi-year project via 1 set of worksheet F and G tables.</t>
  </si>
  <si>
    <t>***</t>
  </si>
  <si>
    <t>Port Robson - Caplis
(SE 1238 kV loop - 2008) (TP2007165)</t>
  </si>
  <si>
    <t>S.018</t>
  </si>
  <si>
    <t>S.017</t>
  </si>
  <si>
    <t>Linwood-McWillie (TP2007019)</t>
  </si>
  <si>
    <t>S.016</t>
  </si>
  <si>
    <t>**</t>
  </si>
  <si>
    <t>Daingerfield repl CB 1M90 (TP2008017)</t>
  </si>
  <si>
    <t>S.015</t>
  </si>
  <si>
    <t>Arsenal Hill 138 kV cap (TP2004148)</t>
  </si>
  <si>
    <t>S.014</t>
  </si>
  <si>
    <t xml:space="preserve">Not over $100K threshold for regional allocation.  </t>
  </si>
  <si>
    <t>NW Henderson - Oak Hill 138 line (TP2006089)</t>
  </si>
  <si>
    <t>S.013</t>
  </si>
  <si>
    <t>Corrected total; Shadow work order was missing from prior reports. New total correlates with orginal estimate.</t>
  </si>
  <si>
    <t>Carthage REC - Carthage T 138 (TP2004139)</t>
  </si>
  <si>
    <t>S.012</t>
  </si>
  <si>
    <t>Knox Lee - Oak Hill#2 1328 line, S.Shreveport (TP2004036)</t>
  </si>
  <si>
    <t>Delete:  Not a BPU…no longer reported for Sched 11 purposes. Confirmed 1/19/15.</t>
  </si>
  <si>
    <t>Siloam Sprgs - Chamber Sprgs 161 line</t>
  </si>
  <si>
    <t>S.011</t>
  </si>
  <si>
    <t>S.010</t>
  </si>
  <si>
    <t>Tontitown-Elm Springs REC 161</t>
  </si>
  <si>
    <t>S.009</t>
  </si>
  <si>
    <t>NW Texkna-Bann-Alumax 138 reconductor (TP2006130)</t>
  </si>
  <si>
    <t>S.008</t>
  </si>
  <si>
    <t>Dyess-S.Fayetteville 69 convert to 161 (TP2002085)</t>
  </si>
  <si>
    <t>S.007</t>
  </si>
  <si>
    <t>Linwood 1238 switch r&amp;r (TP2008080)</t>
  </si>
  <si>
    <t>S.006</t>
  </si>
  <si>
    <t xml:space="preserve">Multi-element multi-year base plan project.  Final in-service yr from '09 to '13.  </t>
  </si>
  <si>
    <t>Port Robson - Caplis - Red Point (SE 138 loop) (TP2007165)</t>
  </si>
  <si>
    <t>S.005</t>
  </si>
  <si>
    <t>Greenwod, AR area (TP2007120)</t>
  </si>
  <si>
    <t>S.004</t>
  </si>
  <si>
    <t>N-Mag-Danville (TP2007114)</t>
  </si>
  <si>
    <t>S.003</t>
  </si>
  <si>
    <t>NW Ark 2009 (TP2007103)</t>
  </si>
  <si>
    <t>S.002</t>
  </si>
  <si>
    <t>SW Shreveport (TP2007060)</t>
  </si>
  <si>
    <t>S.001</t>
  </si>
  <si>
    <t>AH auto &amp; line (TP2007057)</t>
  </si>
  <si>
    <t>YE09 to YE10 Variance</t>
  </si>
  <si>
    <t>---  PREVIOUSLY PUBLISHED  ---</t>
  </si>
  <si>
    <t>---  P R E V I O S L Y   P U B L I S H E D  ---</t>
  </si>
  <si>
    <t>NOTES:</t>
  </si>
  <si>
    <t>Not above SPP $100,000 BP threshold.</t>
  </si>
  <si>
    <t>New</t>
  </si>
  <si>
    <t>New to BP list</t>
  </si>
  <si>
    <t>AEP project component (components sum up to project total)</t>
  </si>
  <si>
    <t>AEP project total</t>
  </si>
  <si>
    <t>informational only; not included in calculations</t>
  </si>
  <si>
    <t>S.061</t>
  </si>
  <si>
    <t>2017 Update</t>
  </si>
  <si>
    <t>YE2016 Variance (Projected to Actual)</t>
  </si>
  <si>
    <t>YE16 (actual) to YE17 (Projected) Variance</t>
  </si>
  <si>
    <t>YE2015
Actual
(May'16)
&lt;&lt; WS-G &gt;&gt;</t>
  </si>
  <si>
    <t>YE2016
Actual
(May'17)
&lt;&lt; WS-G &gt;&gt;</t>
  </si>
  <si>
    <t>YE2017
Projected
(May '17)
&lt;&lt; WS-F &gt;&gt;</t>
  </si>
  <si>
    <t>YE2016
Projected
(May '16)
&lt;&lt; WS-F &gt;&gt;</t>
  </si>
  <si>
    <t>Includes all P11033 components: station, land, line connection work</t>
  </si>
  <si>
    <t>Includes all components in project</t>
  </si>
  <si>
    <t>Brownlee Road Station upgrades in-serviced 5/16; remainder of project to be in-serviced 6/17.</t>
  </si>
  <si>
    <t>P.022</t>
  </si>
  <si>
    <t>Sayre 138 kV Capacitor Bank Addition</t>
  </si>
  <si>
    <t>S.073</t>
  </si>
  <si>
    <t>Letourneau 69 kV Capacitor Bank Addition</t>
  </si>
  <si>
    <t>Darlington-Roman Nose 138 kV</t>
  </si>
  <si>
    <t>P.023</t>
  </si>
  <si>
    <t xml:space="preserve">Also see related OKTransco project (OKT.016). </t>
  </si>
  <si>
    <t>S.074</t>
  </si>
  <si>
    <t>Brooks Street - Edwards Street 69 kV Line Rebuild</t>
  </si>
  <si>
    <t>S.075</t>
  </si>
  <si>
    <t>Hallsville - Marshall New 69 kV Circuit</t>
  </si>
  <si>
    <t>S.076</t>
  </si>
  <si>
    <t>Daingerfield - Jenkins Rebuild</t>
  </si>
  <si>
    <t>S.077</t>
  </si>
  <si>
    <t>Chamber Springs - Farmington 161 kV Line</t>
  </si>
  <si>
    <t>S.078</t>
  </si>
  <si>
    <t>Includes line and ROW.</t>
  </si>
  <si>
    <t>P.024</t>
  </si>
  <si>
    <t>Northeastern Station 138 kV Terminal Upgrades</t>
  </si>
  <si>
    <t>345 kV line relocation to be completed November 2015; Also see related SWEPCo project (S.058) and OKTCo project (OKT.009).Need to Update the ISD to 2017</t>
  </si>
  <si>
    <t>YE2018 Projected
(Oct '17)
&lt;&lt; WS-F &gt;&gt;</t>
  </si>
  <si>
    <t>YE2017 Projected
Adjusted
(Oct '17)
&lt;&lt; WS-F &gt;&gt;</t>
  </si>
  <si>
    <t>Elk City 138 kV Move Load</t>
  </si>
  <si>
    <t>Evenside - Northwest Henderson 69 kV Line Rebuild</t>
  </si>
  <si>
    <t>Hallsville - Longview Heights 69 kV Line Rebuild</t>
  </si>
  <si>
    <t>Linwood - South Shreveport 138 kV Line Rebuild</t>
  </si>
  <si>
    <t>ISD moved out to 2018.</t>
  </si>
  <si>
    <t>Only included FERC T work, not Distribution; used cost estimate from the Capital Program Approval Improvement Requisition.</t>
  </si>
  <si>
    <t>IPC 138 kV Capacitor Bank Addition</t>
  </si>
  <si>
    <t>Fort Towson-Valliant Line Rebuild</t>
  </si>
  <si>
    <t>This project was slated for 06/2017, however, the metering CT failed, and was replaced by TFS in 05/2016.</t>
  </si>
  <si>
    <t>P.025</t>
  </si>
  <si>
    <t>P.026</t>
  </si>
  <si>
    <t>P.027</t>
  </si>
  <si>
    <t>Includes line and terminal upgrades. Project is in service in 2017.</t>
  </si>
  <si>
    <t>Broadmoor - Fort Humbug 69 kV Rebuild</t>
  </si>
  <si>
    <t>Duncan-Comanche Tap 69 kV Rebuild and Duncan station upgrades</t>
  </si>
  <si>
    <t>Refer to related OKTCo project, OKT.020.  Only upgrades at Duncan Station are included here.</t>
  </si>
  <si>
    <t>S.079</t>
  </si>
  <si>
    <t>S.080</t>
  </si>
  <si>
    <t>S.081</t>
  </si>
  <si>
    <t>S.082</t>
  </si>
  <si>
    <t>2018 Update</t>
  </si>
  <si>
    <t>YE16 (Actual) to YE17 (Projected) Variance</t>
  </si>
  <si>
    <t>YE2017 Variance (Projected to Actual)</t>
  </si>
  <si>
    <t>YE17 (Actual) to YE18 (Projected) Variance</t>
  </si>
  <si>
    <t>YE2017
Actual
(May '18)
&lt;&lt; WS-G &gt;&gt;</t>
  </si>
  <si>
    <t>Matched Last Year</t>
  </si>
  <si>
    <t>Changed from Last Year, Updated</t>
  </si>
  <si>
    <t>Does Not Match Last Year, Needs Updating</t>
  </si>
  <si>
    <t>Includes line, ROW, and Marshall terminal upgrades.  BPIDs P13167004, 005, 006, 009, 010, 014 and shadow BPIDs.</t>
  </si>
  <si>
    <t>includes line, ROW, and Longview Hgts terminal upgrades.  BPIDs P13167001, 002, 003 and shadow BPIDs.</t>
  </si>
  <si>
    <t>YE2018 Projected
(May '18)
&lt;&lt; WS-F &gt;&gt;</t>
  </si>
  <si>
    <t>YE2018 Projected
Adjusted
(Oct '18)
&lt;&lt; WS-F &gt;&gt;</t>
  </si>
  <si>
    <t>YE2019 Projected
(Oct '18)
&lt;&lt; WS-F &gt;&gt;</t>
  </si>
  <si>
    <t>P.028</t>
  </si>
  <si>
    <t>P.029</t>
  </si>
  <si>
    <t>S.083</t>
  </si>
  <si>
    <t>Tulsa Southeast-E.61st 138 kV Rebuild</t>
  </si>
  <si>
    <t>Broken Arrow North-Lynn Lane East 138 kV</t>
  </si>
  <si>
    <t>Ellerbe Road - Lucas 69 kV Rebuild</t>
  </si>
  <si>
    <t>Siloam Springs - Siloam Springs City 161 kV Rebuild</t>
  </si>
  <si>
    <t>Includes line, ROW, and station work.</t>
  </si>
  <si>
    <t>Includes reconductor and ROW.</t>
  </si>
  <si>
    <t>Includes line, ROW, and terminal work at Siloam Springs.</t>
  </si>
  <si>
    <t>2019 Update</t>
  </si>
  <si>
    <t>YE2018
Actual
(May '19)
&lt;&lt; WS-G &gt;&gt;</t>
  </si>
  <si>
    <t>YE2020 Projected
(Oct '19)
&lt;&lt; WS-F &gt;&gt;</t>
  </si>
  <si>
    <t>YE2018 Variance (Projected to Actual)</t>
  </si>
  <si>
    <t>YE18 (Actual) to YE19 (Projected) Variance</t>
  </si>
  <si>
    <t>YE2019 Projected
(Oct '19)
&lt;&lt; WS-F &gt;&gt;</t>
  </si>
  <si>
    <t>Includes line, ROW, and terminal upgrades.  ISD moved out to 2018.  Station components were moved to rehab, P14138004 and P14138005 (P14138006/007 are shadows - these two were not included last year) are under TA2015706.</t>
  </si>
  <si>
    <t>ROW only; refer to related OKTCo project, OKT.019, P15204002/005.</t>
  </si>
  <si>
    <t>P.030</t>
  </si>
  <si>
    <t>Keystone Dam - Wekiwa 138 kV</t>
  </si>
  <si>
    <t>S.084</t>
  </si>
  <si>
    <t>Figure Five - VBI North 69 kV Rebuild</t>
  </si>
  <si>
    <t>Includes line and ROW, and terminal work at Linwood and South Shreveport. Station work was done under TA2015706 (P14139003/004/503/504)</t>
  </si>
  <si>
    <t>Includes Wekiwa station work, see Transco for line work, ROW and TFC. Note, duing this update, ROW was forecast on PSO, instead of OKT. (Manually moved the ROW to OKT.)</t>
  </si>
  <si>
    <t>2020 Update</t>
  </si>
  <si>
    <t>YE2019
Actual
(May '20)
&lt;&lt; WS-G &gt;&gt;</t>
  </si>
  <si>
    <t>YE2020 Projected
(Oct '20)
&lt;&lt; WS-F &gt;&gt;</t>
  </si>
  <si>
    <t>YE2021 Projected
(Oct '20)
&lt;&lt; WS-F &gt;&gt;</t>
  </si>
  <si>
    <t>YE2019 Variance (Projected to Actual)</t>
  </si>
  <si>
    <t>YE19 (Actual) to YE20 (Projected) Variance</t>
  </si>
  <si>
    <t>A16806004 (A16806504 Shadow) is the line (43% of this BPID, as it includes more than the NTC), and A16806008 (A16806508) is the ROW (10% of this BPID, as it includes more than the NTC), located in the SWEPCo Line Rehab program. Project was not included last year b/c NTC was received after the update, so PIS data was used to get the cost for this project, as it went in-service in 2019.</t>
  </si>
  <si>
    <t>YE2020
Projected
(May '2020)
&lt;&lt; WS-F 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</si>
</sst>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&quot;$&quot;#,##0"/>
    <numFmt numFmtId="166" formatCode="&quot;$&quot;#,##0.00"/>
    <numFmt numFmtId="167" formatCode="0.0%"/>
    <numFmt numFmtId="168" formatCode="0.0000%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11"/>
      <color indexed="9"/>
      <name val="Calibri"/>
      <family val="2"/>
    </font>
    <font>
      <sz val="11"/>
      <color indexed="9"/>
      <name val="Arial Narrow"/>
      <family val="2"/>
    </font>
    <font>
      <sz val="11"/>
      <color indexed="20"/>
      <name val="Calibri"/>
      <family val="2"/>
    </font>
    <font>
      <sz val="11"/>
      <color indexed="20"/>
      <name val="Arial Narrow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52"/>
      <name val="Arial Narrow"/>
      <family val="2"/>
    </font>
    <font>
      <b/>
      <sz val="11"/>
      <color indexed="9"/>
      <name val="Calibri"/>
      <family val="2"/>
    </font>
    <font>
      <b/>
      <sz val="11"/>
      <color indexed="9"/>
      <name val="Arial Narrow"/>
      <family val="2"/>
    </font>
    <font>
      <sz val="11"/>
      <name val="Times New Roman"/>
      <family val="1"/>
    </font>
    <font>
      <sz val="10"/>
      <name val="MS Sans Serif"/>
      <family val="2"/>
    </font>
    <font>
      <sz val="10"/>
      <name val="Univers"/>
      <family val="2"/>
    </font>
    <font>
      <i/>
      <sz val="11"/>
      <color indexed="23"/>
      <name val="Calibri"/>
      <family val="2"/>
    </font>
    <font>
      <i/>
      <sz val="11"/>
      <color indexed="23"/>
      <name val="Arial Narrow"/>
      <family val="2"/>
    </font>
    <font>
      <sz val="11"/>
      <color indexed="17"/>
      <name val="Calibri"/>
      <family val="2"/>
    </font>
    <font>
      <sz val="11"/>
      <color indexed="17"/>
      <name val="Arial Narrow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5"/>
      <color indexed="56"/>
      <name val="Arial Narrow"/>
      <family val="2"/>
    </font>
    <font>
      <b/>
      <sz val="13"/>
      <color indexed="62"/>
      <name val="Calibri"/>
      <family val="2"/>
    </font>
    <font>
      <b/>
      <sz val="13"/>
      <color indexed="56"/>
      <name val="Arial Narrow"/>
      <family val="2"/>
    </font>
    <font>
      <b/>
      <sz val="11"/>
      <color indexed="62"/>
      <name val="Calibri"/>
      <family val="2"/>
    </font>
    <font>
      <b/>
      <sz val="11"/>
      <color indexed="56"/>
      <name val="Arial Narrow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2"/>
      <name val="Arial Narrow"/>
      <family val="2"/>
    </font>
    <font>
      <sz val="11"/>
      <color indexed="52"/>
      <name val="Calibri"/>
      <family val="2"/>
    </font>
    <font>
      <sz val="11"/>
      <color indexed="52"/>
      <name val="Arial Narrow"/>
      <family val="2"/>
    </font>
    <font>
      <sz val="11"/>
      <color indexed="60"/>
      <name val="Calibri"/>
      <family val="2"/>
    </font>
    <font>
      <sz val="11"/>
      <color indexed="60"/>
      <name val="Arial Narrow"/>
      <family val="2"/>
    </font>
    <font>
      <sz val="10"/>
      <name val="Courier"/>
      <family val="3"/>
    </font>
    <font>
      <sz val="10"/>
      <name val="Times New Roman"/>
      <family val="1"/>
      <charset val="204"/>
    </font>
    <font>
      <sz val="12"/>
      <name val="Arial MT"/>
    </font>
    <font>
      <b/>
      <sz val="9"/>
      <color indexed="8"/>
      <name val="Tahoma"/>
      <family val="2"/>
    </font>
    <font>
      <b/>
      <sz val="11"/>
      <color indexed="63"/>
      <name val="Calibri"/>
      <family val="2"/>
    </font>
    <font>
      <b/>
      <sz val="11"/>
      <color indexed="63"/>
      <name val="Arial Narrow"/>
      <family val="2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8"/>
      <name val="Arial Narrow"/>
      <family val="2"/>
    </font>
    <font>
      <sz val="11"/>
      <color indexed="10"/>
      <name val="Calibri"/>
      <family val="2"/>
    </font>
    <font>
      <sz val="11"/>
      <color indexed="10"/>
      <name val="Arial Narrow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Tahoma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2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2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" fillId="3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5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" fillId="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7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" fillId="4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" fillId="3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" fillId="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1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" fillId="4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0" borderId="0">
      <alignment vertical="top"/>
    </xf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0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6" fillId="6" borderId="0" applyNumberFormat="0" applyBorder="0" applyAlignment="0" applyProtection="0"/>
    <xf numFmtId="0" fontId="7" fillId="11" borderId="0" applyNumberFormat="0" applyBorder="0" applyAlignment="0" applyProtection="0"/>
    <xf numFmtId="0" fontId="76" fillId="41" borderId="0" applyNumberFormat="0" applyBorder="0" applyAlignment="0" applyProtection="0"/>
    <xf numFmtId="0" fontId="76" fillId="4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" fillId="6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2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" fillId="1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8" borderId="0" applyNumberFormat="0" applyBorder="0" applyAlignment="0" applyProtection="0"/>
    <xf numFmtId="0" fontId="76" fillId="44" borderId="0" applyNumberFormat="0" applyBorder="0" applyAlignment="0" applyProtection="0"/>
    <xf numFmtId="0" fontId="76" fillId="44" borderId="0" applyNumberFormat="0" applyBorder="0" applyAlignment="0" applyProtection="0"/>
    <xf numFmtId="0" fontId="76" fillId="44" borderId="0" applyNumberFormat="0" applyBorder="0" applyAlignment="0" applyProtection="0"/>
    <xf numFmtId="0" fontId="76" fillId="44" borderId="0" applyNumberFormat="0" applyBorder="0" applyAlignment="0" applyProtection="0"/>
    <xf numFmtId="0" fontId="76" fillId="44" borderId="0" applyNumberFormat="0" applyBorder="0" applyAlignment="0" applyProtection="0"/>
    <xf numFmtId="0" fontId="76" fillId="44" borderId="0" applyNumberFormat="0" applyBorder="0" applyAlignment="0" applyProtection="0"/>
    <xf numFmtId="0" fontId="76" fillId="44" borderId="0" applyNumberFormat="0" applyBorder="0" applyAlignment="0" applyProtection="0"/>
    <xf numFmtId="0" fontId="76" fillId="44" borderId="0" applyNumberFormat="0" applyBorder="0" applyAlignment="0" applyProtection="0"/>
    <xf numFmtId="0" fontId="76" fillId="44" borderId="0" applyNumberFormat="0" applyBorder="0" applyAlignment="0" applyProtection="0"/>
    <xf numFmtId="0" fontId="76" fillId="44" borderId="0" applyNumberFormat="0" applyBorder="0" applyAlignment="0" applyProtection="0"/>
    <xf numFmtId="0" fontId="76" fillId="44" borderId="0" applyNumberFormat="0" applyBorder="0" applyAlignment="0" applyProtection="0"/>
    <xf numFmtId="0" fontId="76" fillId="44" borderId="0" applyNumberFormat="0" applyBorder="0" applyAlignment="0" applyProtection="0"/>
    <xf numFmtId="0" fontId="76" fillId="44" borderId="0" applyNumberFormat="0" applyBorder="0" applyAlignment="0" applyProtection="0"/>
    <xf numFmtId="0" fontId="76" fillId="44" borderId="0" applyNumberFormat="0" applyBorder="0" applyAlignment="0" applyProtection="0"/>
    <xf numFmtId="0" fontId="7" fillId="11" borderId="0" applyNumberFormat="0" applyBorder="0" applyAlignment="0" applyProtection="0"/>
    <xf numFmtId="0" fontId="76" fillId="44" borderId="0" applyNumberFormat="0" applyBorder="0" applyAlignment="0" applyProtection="0"/>
    <xf numFmtId="0" fontId="76" fillId="44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6" fillId="3" borderId="0" applyNumberFormat="0" applyBorder="0" applyAlignment="0" applyProtection="0"/>
    <xf numFmtId="0" fontId="7" fillId="10" borderId="0" applyNumberFormat="0" applyBorder="0" applyAlignment="0" applyProtection="0"/>
    <xf numFmtId="0" fontId="76" fillId="45" borderId="0" applyNumberFormat="0" applyBorder="0" applyAlignment="0" applyProtection="0"/>
    <xf numFmtId="0" fontId="76" fillId="45" borderId="0" applyNumberFormat="0" applyBorder="0" applyAlignment="0" applyProtection="0"/>
    <xf numFmtId="0" fontId="1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4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" fillId="13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13" borderId="0" applyNumberFormat="0" applyBorder="0" applyAlignment="0" applyProtection="0"/>
    <xf numFmtId="0" fontId="1" fillId="13" borderId="0" applyNumberFormat="0" applyBorder="0" applyAlignment="0" applyProtection="0"/>
    <xf numFmtId="0" fontId="2" fillId="0" borderId="0">
      <alignment vertical="top"/>
    </xf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5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77" fillId="47" borderId="0" applyNumberFormat="0" applyBorder="0" applyAlignment="0" applyProtection="0"/>
    <xf numFmtId="0" fontId="77" fillId="47" borderId="0" applyNumberFormat="0" applyBorder="0" applyAlignment="0" applyProtection="0"/>
    <xf numFmtId="0" fontId="77" fillId="47" borderId="0" applyNumberFormat="0" applyBorder="0" applyAlignment="0" applyProtection="0"/>
    <xf numFmtId="0" fontId="77" fillId="47" borderId="0" applyNumberFormat="0" applyBorder="0" applyAlignment="0" applyProtection="0"/>
    <xf numFmtId="0" fontId="77" fillId="4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2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7" borderId="0" applyNumberFormat="0" applyBorder="0" applyAlignment="0" applyProtection="0"/>
    <xf numFmtId="0" fontId="77" fillId="49" borderId="0" applyNumberFormat="0" applyBorder="0" applyAlignment="0" applyProtection="0"/>
    <xf numFmtId="0" fontId="77" fillId="49" borderId="0" applyNumberFormat="0" applyBorder="0" applyAlignment="0" applyProtection="0"/>
    <xf numFmtId="0" fontId="77" fillId="49" borderId="0" applyNumberFormat="0" applyBorder="0" applyAlignment="0" applyProtection="0"/>
    <xf numFmtId="0" fontId="77" fillId="49" borderId="0" applyNumberFormat="0" applyBorder="0" applyAlignment="0" applyProtection="0"/>
    <xf numFmtId="0" fontId="77" fillId="4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 applyNumberFormat="0" applyBorder="0" applyAlignment="0" applyProtection="0"/>
    <xf numFmtId="0" fontId="77" fillId="3" borderId="0" applyNumberFormat="0" applyBorder="0" applyAlignment="0" applyProtection="0"/>
    <xf numFmtId="0" fontId="77" fillId="3" borderId="0" applyNumberFormat="0" applyBorder="0" applyAlignment="0" applyProtection="0"/>
    <xf numFmtId="0" fontId="77" fillId="3" borderId="0" applyNumberFormat="0" applyBorder="0" applyAlignment="0" applyProtection="0"/>
    <xf numFmtId="0" fontId="77" fillId="3" borderId="0" applyNumberFormat="0" applyBorder="0" applyAlignment="0" applyProtection="0"/>
    <xf numFmtId="0" fontId="77" fillId="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18" borderId="0" applyNumberFormat="0" applyBorder="0" applyAlignment="0" applyProtection="0"/>
    <xf numFmtId="0" fontId="77" fillId="50" borderId="0" applyNumberFormat="0" applyBorder="0" applyAlignment="0" applyProtection="0"/>
    <xf numFmtId="0" fontId="77" fillId="50" borderId="0" applyNumberFormat="0" applyBorder="0" applyAlignment="0" applyProtection="0"/>
    <xf numFmtId="0" fontId="77" fillId="50" borderId="0" applyNumberFormat="0" applyBorder="0" applyAlignment="0" applyProtection="0"/>
    <xf numFmtId="0" fontId="77" fillId="50" borderId="0" applyNumberFormat="0" applyBorder="0" applyAlignment="0" applyProtection="0"/>
    <xf numFmtId="0" fontId="77" fillId="5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" fillId="0" borderId="0">
      <alignment vertical="top"/>
    </xf>
    <xf numFmtId="49" fontId="2" fillId="0" borderId="0">
      <alignment vertical="center"/>
    </xf>
    <xf numFmtId="0" fontId="2" fillId="0" borderId="0">
      <alignment vertical="top"/>
    </xf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9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17" borderId="0" applyNumberFormat="0" applyBorder="0" applyAlignment="0" applyProtection="0"/>
    <xf numFmtId="0" fontId="77" fillId="54" borderId="0" applyNumberFormat="0" applyBorder="0" applyAlignment="0" applyProtection="0"/>
    <xf numFmtId="0" fontId="77" fillId="54" borderId="0" applyNumberFormat="0" applyBorder="0" applyAlignment="0" applyProtection="0"/>
    <xf numFmtId="0" fontId="77" fillId="54" borderId="0" applyNumberFormat="0" applyBorder="0" applyAlignment="0" applyProtection="0"/>
    <xf numFmtId="0" fontId="77" fillId="54" borderId="0" applyNumberFormat="0" applyBorder="0" applyAlignment="0" applyProtection="0"/>
    <xf numFmtId="0" fontId="77" fillId="54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3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78" fillId="57" borderId="0" applyNumberFormat="0" applyBorder="0" applyAlignment="0" applyProtection="0"/>
    <xf numFmtId="0" fontId="78" fillId="57" borderId="0" applyNumberFormat="0" applyBorder="0" applyAlignment="0" applyProtection="0"/>
    <xf numFmtId="0" fontId="78" fillId="57" borderId="0" applyNumberFormat="0" applyBorder="0" applyAlignment="0" applyProtection="0"/>
    <xf numFmtId="0" fontId="78" fillId="57" borderId="0" applyNumberFormat="0" applyBorder="0" applyAlignment="0" applyProtection="0"/>
    <xf numFmtId="0" fontId="78" fillId="57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166" fontId="6" fillId="0" borderId="0" applyFill="0"/>
    <xf numFmtId="166" fontId="6" fillId="0" borderId="0">
      <alignment horizontal="center"/>
    </xf>
    <xf numFmtId="0" fontId="6" fillId="0" borderId="0" applyFill="0">
      <alignment horizontal="center"/>
    </xf>
    <xf numFmtId="166" fontId="13" fillId="0" borderId="1" applyFill="0"/>
    <xf numFmtId="0" fontId="2" fillId="0" borderId="0" applyFont="0" applyAlignment="0"/>
    <xf numFmtId="0" fontId="2" fillId="0" borderId="0" applyFont="0" applyAlignment="0"/>
    <xf numFmtId="0" fontId="14" fillId="0" borderId="0" applyFill="0">
      <alignment vertical="top"/>
    </xf>
    <xf numFmtId="0" fontId="13" fillId="0" borderId="0" applyFill="0">
      <alignment horizontal="left" vertical="top"/>
    </xf>
    <xf numFmtId="166" fontId="15" fillId="0" borderId="2" applyFill="0"/>
    <xf numFmtId="0" fontId="2" fillId="0" borderId="0" applyNumberFormat="0" applyFont="0" applyAlignment="0"/>
    <xf numFmtId="0" fontId="2" fillId="0" borderId="0" applyNumberFormat="0" applyFont="0" applyAlignment="0"/>
    <xf numFmtId="0" fontId="14" fillId="0" borderId="0" applyFill="0">
      <alignment wrapText="1"/>
    </xf>
    <xf numFmtId="0" fontId="13" fillId="0" borderId="0" applyFill="0">
      <alignment horizontal="left" vertical="top" wrapText="1"/>
    </xf>
    <xf numFmtId="166" fontId="16" fillId="0" borderId="0" applyFill="0"/>
    <xf numFmtId="0" fontId="17" fillId="0" borderId="0" applyNumberFormat="0" applyFont="0" applyAlignment="0">
      <alignment horizontal="center"/>
    </xf>
    <xf numFmtId="0" fontId="18" fillId="0" borderId="0" applyFill="0">
      <alignment vertical="top" wrapText="1"/>
    </xf>
    <xf numFmtId="0" fontId="15" fillId="0" borderId="0" applyFill="0">
      <alignment horizontal="left" vertical="top" wrapText="1"/>
    </xf>
    <xf numFmtId="166" fontId="2" fillId="0" borderId="0" applyFill="0"/>
    <xf numFmtId="166" fontId="2" fillId="0" borderId="0" applyFill="0"/>
    <xf numFmtId="0" fontId="17" fillId="0" borderId="0" applyNumberFormat="0" applyFont="0" applyAlignment="0">
      <alignment horizontal="center"/>
    </xf>
    <xf numFmtId="0" fontId="19" fillId="0" borderId="0" applyFill="0">
      <alignment vertical="center" wrapText="1"/>
    </xf>
    <xf numFmtId="0" fontId="20" fillId="0" borderId="0">
      <alignment horizontal="left" vertical="center" wrapText="1"/>
    </xf>
    <xf numFmtId="166" fontId="21" fillId="0" borderId="0" applyFill="0"/>
    <xf numFmtId="0" fontId="17" fillId="0" borderId="0" applyNumberFormat="0" applyFont="0" applyAlignment="0">
      <alignment horizontal="center"/>
    </xf>
    <xf numFmtId="0" fontId="22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166" fontId="23" fillId="0" borderId="0" applyFill="0"/>
    <xf numFmtId="0" fontId="17" fillId="0" borderId="0" applyNumberFormat="0" applyFont="0" applyAlignment="0">
      <alignment horizontal="center"/>
    </xf>
    <xf numFmtId="0" fontId="24" fillId="0" borderId="0" applyFill="0">
      <alignment horizontal="center" vertical="center" wrapText="1"/>
    </xf>
    <xf numFmtId="0" fontId="25" fillId="0" borderId="0" applyFill="0">
      <alignment horizontal="center" vertical="center" wrapText="1"/>
    </xf>
    <xf numFmtId="166" fontId="26" fillId="0" borderId="0" applyFill="0"/>
    <xf numFmtId="0" fontId="17" fillId="0" borderId="0" applyNumberFormat="0" applyFont="0" applyAlignment="0">
      <alignment horizontal="center"/>
    </xf>
    <xf numFmtId="0" fontId="27" fillId="0" borderId="0">
      <alignment horizontal="center" wrapText="1"/>
    </xf>
    <xf numFmtId="0" fontId="23" fillId="0" borderId="0" applyFill="0">
      <alignment horizontal="center" wrapText="1"/>
    </xf>
    <xf numFmtId="0" fontId="28" fillId="24" borderId="3" applyNumberFormat="0" applyAlignment="0" applyProtection="0"/>
    <xf numFmtId="0" fontId="28" fillId="24" borderId="3" applyNumberFormat="0" applyAlignment="0" applyProtection="0"/>
    <xf numFmtId="0" fontId="28" fillId="24" borderId="3" applyNumberFormat="0" applyAlignment="0" applyProtection="0"/>
    <xf numFmtId="0" fontId="28" fillId="24" borderId="3" applyNumberFormat="0" applyAlignment="0" applyProtection="0"/>
    <xf numFmtId="0" fontId="28" fillId="24" borderId="3" applyNumberFormat="0" applyAlignment="0" applyProtection="0"/>
    <xf numFmtId="0" fontId="28" fillId="24" borderId="3" applyNumberFormat="0" applyAlignment="0" applyProtection="0"/>
    <xf numFmtId="0" fontId="28" fillId="24" borderId="3" applyNumberFormat="0" applyAlignment="0" applyProtection="0"/>
    <xf numFmtId="0" fontId="28" fillId="24" borderId="3" applyNumberFormat="0" applyAlignment="0" applyProtection="0"/>
    <xf numFmtId="0" fontId="29" fillId="11" borderId="3" applyNumberFormat="0" applyAlignment="0" applyProtection="0"/>
    <xf numFmtId="0" fontId="79" fillId="24" borderId="37" applyNumberFormat="0" applyAlignment="0" applyProtection="0"/>
    <xf numFmtId="0" fontId="79" fillId="24" borderId="37" applyNumberFormat="0" applyAlignment="0" applyProtection="0"/>
    <xf numFmtId="0" fontId="79" fillId="24" borderId="37" applyNumberFormat="0" applyAlignment="0" applyProtection="0"/>
    <xf numFmtId="0" fontId="79" fillId="24" borderId="37" applyNumberFormat="0" applyAlignment="0" applyProtection="0"/>
    <xf numFmtId="0" fontId="79" fillId="24" borderId="37" applyNumberFormat="0" applyAlignment="0" applyProtection="0"/>
    <xf numFmtId="0" fontId="28" fillId="24" borderId="3" applyNumberFormat="0" applyAlignment="0" applyProtection="0"/>
    <xf numFmtId="0" fontId="28" fillId="24" borderId="3" applyNumberFormat="0" applyAlignment="0" applyProtection="0"/>
    <xf numFmtId="0" fontId="28" fillId="24" borderId="3" applyNumberFormat="0" applyAlignment="0" applyProtection="0"/>
    <xf numFmtId="0" fontId="28" fillId="24" borderId="3" applyNumberFormat="0" applyAlignment="0" applyProtection="0"/>
    <xf numFmtId="0" fontId="28" fillId="24" borderId="3" applyNumberFormat="0" applyAlignment="0" applyProtection="0"/>
    <xf numFmtId="0" fontId="28" fillId="24" borderId="3" applyNumberFormat="0" applyAlignment="0" applyProtection="0"/>
    <xf numFmtId="0" fontId="28" fillId="24" borderId="3" applyNumberFormat="0" applyAlignment="0" applyProtection="0"/>
    <xf numFmtId="0" fontId="30" fillId="25" borderId="4" applyNumberFormat="0" applyAlignment="0" applyProtection="0"/>
    <xf numFmtId="0" fontId="30" fillId="25" borderId="4" applyNumberFormat="0" applyAlignment="0" applyProtection="0"/>
    <xf numFmtId="0" fontId="30" fillId="25" borderId="4" applyNumberFormat="0" applyAlignment="0" applyProtection="0"/>
    <xf numFmtId="0" fontId="30" fillId="25" borderId="4" applyNumberFormat="0" applyAlignment="0" applyProtection="0"/>
    <xf numFmtId="0" fontId="30" fillId="25" borderId="4" applyNumberFormat="0" applyAlignment="0" applyProtection="0"/>
    <xf numFmtId="0" fontId="30" fillId="25" borderId="4" applyNumberFormat="0" applyAlignment="0" applyProtection="0"/>
    <xf numFmtId="0" fontId="30" fillId="25" borderId="4" applyNumberFormat="0" applyAlignment="0" applyProtection="0"/>
    <xf numFmtId="0" fontId="30" fillId="25" borderId="4" applyNumberFormat="0" applyAlignment="0" applyProtection="0"/>
    <xf numFmtId="0" fontId="31" fillId="25" borderId="4" applyNumberFormat="0" applyAlignment="0" applyProtection="0"/>
    <xf numFmtId="0" fontId="80" fillId="58" borderId="38" applyNumberFormat="0" applyAlignment="0" applyProtection="0"/>
    <xf numFmtId="0" fontId="80" fillId="58" borderId="38" applyNumberFormat="0" applyAlignment="0" applyProtection="0"/>
    <xf numFmtId="0" fontId="80" fillId="58" borderId="38" applyNumberFormat="0" applyAlignment="0" applyProtection="0"/>
    <xf numFmtId="0" fontId="80" fillId="58" borderId="38" applyNumberFormat="0" applyAlignment="0" applyProtection="0"/>
    <xf numFmtId="0" fontId="80" fillId="58" borderId="38" applyNumberFormat="0" applyAlignment="0" applyProtection="0"/>
    <xf numFmtId="0" fontId="30" fillId="25" borderId="4" applyNumberFormat="0" applyAlignment="0" applyProtection="0"/>
    <xf numFmtId="0" fontId="30" fillId="25" borderId="4" applyNumberFormat="0" applyAlignment="0" applyProtection="0"/>
    <xf numFmtId="0" fontId="30" fillId="25" borderId="4" applyNumberFormat="0" applyAlignment="0" applyProtection="0"/>
    <xf numFmtId="0" fontId="30" fillId="25" borderId="4" applyNumberFormat="0" applyAlignment="0" applyProtection="0"/>
    <xf numFmtId="0" fontId="30" fillId="25" borderId="4" applyNumberFormat="0" applyAlignment="0" applyProtection="0"/>
    <xf numFmtId="0" fontId="30" fillId="25" borderId="4" applyNumberFormat="0" applyAlignment="0" applyProtection="0"/>
    <xf numFmtId="0" fontId="30" fillId="25" borderId="4" applyNumberFormat="0" applyAlignment="0" applyProtection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2" fillId="0" borderId="0">
      <alignment vertical="top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8" fillId="7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15" fillId="0" borderId="5" applyNumberFormat="0" applyAlignment="0" applyProtection="0">
      <alignment horizontal="left" vertical="center"/>
    </xf>
    <xf numFmtId="0" fontId="15" fillId="0" borderId="6">
      <alignment horizontal="left" vertical="center"/>
    </xf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40" fillId="0" borderId="0" applyFont="0" applyFill="0" applyBorder="0" applyAlignment="0" applyProtection="0"/>
    <xf numFmtId="0" fontId="41" fillId="0" borderId="7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15" fillId="0" borderId="0" applyFont="0" applyFill="0" applyBorder="0" applyAlignment="0" applyProtection="0"/>
    <xf numFmtId="0" fontId="43" fillId="0" borderId="9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5" fillId="0" borderId="11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14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13" borderId="3" applyNumberFormat="0" applyAlignment="0" applyProtection="0"/>
    <xf numFmtId="0" fontId="49" fillId="13" borderId="3" applyNumberFormat="0" applyAlignment="0" applyProtection="0"/>
    <xf numFmtId="0" fontId="49" fillId="13" borderId="3" applyNumberFormat="0" applyAlignment="0" applyProtection="0"/>
    <xf numFmtId="0" fontId="49" fillId="13" borderId="3" applyNumberFormat="0" applyAlignment="0" applyProtection="0"/>
    <xf numFmtId="0" fontId="49" fillId="13" borderId="3" applyNumberFormat="0" applyAlignment="0" applyProtection="0"/>
    <xf numFmtId="0" fontId="49" fillId="13" borderId="3" applyNumberFormat="0" applyAlignment="0" applyProtection="0"/>
    <xf numFmtId="0" fontId="49" fillId="13" borderId="3" applyNumberFormat="0" applyAlignment="0" applyProtection="0"/>
    <xf numFmtId="0" fontId="49" fillId="13" borderId="3" applyNumberFormat="0" applyAlignment="0" applyProtection="0"/>
    <xf numFmtId="0" fontId="50" fillId="3" borderId="3" applyNumberFormat="0" applyAlignment="0" applyProtection="0"/>
    <xf numFmtId="0" fontId="86" fillId="13" borderId="37" applyNumberFormat="0" applyAlignment="0" applyProtection="0"/>
    <xf numFmtId="0" fontId="86" fillId="13" borderId="37" applyNumberFormat="0" applyAlignment="0" applyProtection="0"/>
    <xf numFmtId="0" fontId="86" fillId="13" borderId="37" applyNumberFormat="0" applyAlignment="0" applyProtection="0"/>
    <xf numFmtId="0" fontId="86" fillId="13" borderId="37" applyNumberFormat="0" applyAlignment="0" applyProtection="0"/>
    <xf numFmtId="0" fontId="86" fillId="13" borderId="37" applyNumberFormat="0" applyAlignment="0" applyProtection="0"/>
    <xf numFmtId="0" fontId="49" fillId="13" borderId="3" applyNumberFormat="0" applyAlignment="0" applyProtection="0"/>
    <xf numFmtId="0" fontId="49" fillId="13" borderId="3" applyNumberFormat="0" applyAlignment="0" applyProtection="0"/>
    <xf numFmtId="0" fontId="49" fillId="13" borderId="3" applyNumberFormat="0" applyAlignment="0" applyProtection="0"/>
    <xf numFmtId="0" fontId="49" fillId="13" borderId="3" applyNumberFormat="0" applyAlignment="0" applyProtection="0"/>
    <xf numFmtId="0" fontId="49" fillId="13" borderId="3" applyNumberFormat="0" applyAlignment="0" applyProtection="0"/>
    <xf numFmtId="0" fontId="49" fillId="13" borderId="3" applyNumberFormat="0" applyAlignment="0" applyProtection="0"/>
    <xf numFmtId="0" fontId="49" fillId="13" borderId="3" applyNumberFormat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2" fillId="0" borderId="15" applyNumberFormat="0" applyFill="0" applyAlignment="0" applyProtection="0"/>
    <xf numFmtId="0" fontId="87" fillId="0" borderId="40" applyNumberFormat="0" applyFill="0" applyAlignment="0" applyProtection="0"/>
    <xf numFmtId="0" fontId="87" fillId="0" borderId="40" applyNumberFormat="0" applyFill="0" applyAlignment="0" applyProtection="0"/>
    <xf numFmtId="0" fontId="87" fillId="0" borderId="40" applyNumberFormat="0" applyFill="0" applyAlignment="0" applyProtection="0"/>
    <xf numFmtId="0" fontId="87" fillId="0" borderId="40" applyNumberFormat="0" applyFill="0" applyAlignment="0" applyProtection="0"/>
    <xf numFmtId="0" fontId="87" fillId="0" borderId="40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4" fillId="13" borderId="0" applyNumberFormat="0" applyBorder="0" applyAlignment="0" applyProtection="0"/>
    <xf numFmtId="0" fontId="88" fillId="60" borderId="0" applyNumberFormat="0" applyBorder="0" applyAlignment="0" applyProtection="0"/>
    <xf numFmtId="0" fontId="88" fillId="60" borderId="0" applyNumberFormat="0" applyBorder="0" applyAlignment="0" applyProtection="0"/>
    <xf numFmtId="0" fontId="88" fillId="60" borderId="0" applyNumberFormat="0" applyBorder="0" applyAlignment="0" applyProtection="0"/>
    <xf numFmtId="0" fontId="88" fillId="60" borderId="0" applyNumberFormat="0" applyBorder="0" applyAlignment="0" applyProtection="0"/>
    <xf numFmtId="0" fontId="88" fillId="60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9" fontId="5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9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6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9" fontId="55" fillId="0" borderId="0"/>
    <xf numFmtId="39" fontId="5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5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56" fillId="0" borderId="0" applyNumberFormat="0" applyFill="0" applyBorder="0" applyProtection="0">
      <alignment vertical="top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76" fillId="0" borderId="0"/>
    <xf numFmtId="0" fontId="2" fillId="0" borderId="0" applyNumberFormat="0" applyFill="0" applyBorder="0" applyAlignment="0" applyProtection="0"/>
    <xf numFmtId="0" fontId="7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/>
    <xf numFmtId="0" fontId="90" fillId="0" borderId="0"/>
    <xf numFmtId="0" fontId="2" fillId="0" borderId="0" applyNumberFormat="0" applyFill="0" applyBorder="0" applyAlignment="0" applyProtection="0"/>
    <xf numFmtId="0" fontId="76" fillId="0" borderId="0"/>
    <xf numFmtId="0" fontId="76" fillId="0" borderId="0"/>
    <xf numFmtId="0" fontId="7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6" fillId="0" borderId="0"/>
    <xf numFmtId="0" fontId="7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6" fillId="0" borderId="0"/>
    <xf numFmtId="0" fontId="7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6" fillId="0" borderId="0"/>
    <xf numFmtId="0" fontId="7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6" fillId="0" borderId="0"/>
    <xf numFmtId="0" fontId="7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6" fillId="0" borderId="0"/>
    <xf numFmtId="0" fontId="7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6" fillId="0" borderId="0"/>
    <xf numFmtId="0" fontId="76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9" fontId="5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3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32" fillId="0" borderId="0"/>
    <xf numFmtId="0" fontId="3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3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32" fillId="0" borderId="0"/>
    <xf numFmtId="0" fontId="3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2" fillId="0" borderId="0"/>
    <xf numFmtId="0" fontId="2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7" fontId="5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9" fontId="5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9" fontId="55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9" fontId="5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57" fillId="4" borderId="16" applyNumberFormat="0" applyFont="0" applyAlignment="0" applyProtection="0"/>
    <xf numFmtId="0" fontId="8" fillId="4" borderId="16" applyNumberFormat="0" applyFont="0" applyAlignment="0" applyProtection="0"/>
    <xf numFmtId="0" fontId="7" fillId="61" borderId="41" applyNumberFormat="0" applyFont="0" applyAlignment="0" applyProtection="0"/>
    <xf numFmtId="0" fontId="1" fillId="61" borderId="41" applyNumberFormat="0" applyFont="0" applyAlignment="0" applyProtection="0"/>
    <xf numFmtId="0" fontId="2" fillId="4" borderId="16" applyNumberFormat="0" applyFont="0" applyAlignment="0" applyProtection="0"/>
    <xf numFmtId="0" fontId="73" fillId="61" borderId="41" applyNumberFormat="0" applyFont="0" applyAlignment="0" applyProtection="0"/>
    <xf numFmtId="0" fontId="7" fillId="61" borderId="41" applyNumberFormat="0" applyFont="0" applyAlignment="0" applyProtection="0"/>
    <xf numFmtId="0" fontId="1" fillId="61" borderId="41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2" fillId="4" borderId="16" applyNumberFormat="0" applyFont="0" applyAlignment="0" applyProtection="0"/>
    <xf numFmtId="0" fontId="58" fillId="26" borderId="16">
      <alignment vertical="center"/>
    </xf>
    <xf numFmtId="0" fontId="59" fillId="24" borderId="17" applyNumberFormat="0" applyAlignment="0" applyProtection="0"/>
    <xf numFmtId="0" fontId="59" fillId="24" borderId="17" applyNumberFormat="0" applyAlignment="0" applyProtection="0"/>
    <xf numFmtId="0" fontId="59" fillId="24" borderId="17" applyNumberFormat="0" applyAlignment="0" applyProtection="0"/>
    <xf numFmtId="0" fontId="59" fillId="24" borderId="17" applyNumberFormat="0" applyAlignment="0" applyProtection="0"/>
    <xf numFmtId="0" fontId="59" fillId="24" borderId="17" applyNumberFormat="0" applyAlignment="0" applyProtection="0"/>
    <xf numFmtId="0" fontId="59" fillId="24" borderId="17" applyNumberFormat="0" applyAlignment="0" applyProtection="0"/>
    <xf numFmtId="0" fontId="59" fillId="24" borderId="17" applyNumberFormat="0" applyAlignment="0" applyProtection="0"/>
    <xf numFmtId="0" fontId="59" fillId="24" borderId="17" applyNumberFormat="0" applyAlignment="0" applyProtection="0"/>
    <xf numFmtId="0" fontId="60" fillId="11" borderId="17" applyNumberFormat="0" applyAlignment="0" applyProtection="0"/>
    <xf numFmtId="0" fontId="91" fillId="24" borderId="42" applyNumberFormat="0" applyAlignment="0" applyProtection="0"/>
    <xf numFmtId="0" fontId="91" fillId="24" borderId="42" applyNumberFormat="0" applyAlignment="0" applyProtection="0"/>
    <xf numFmtId="0" fontId="91" fillId="24" borderId="42" applyNumberFormat="0" applyAlignment="0" applyProtection="0"/>
    <xf numFmtId="0" fontId="91" fillId="24" borderId="42" applyNumberFormat="0" applyAlignment="0" applyProtection="0"/>
    <xf numFmtId="0" fontId="91" fillId="24" borderId="42" applyNumberFormat="0" applyAlignment="0" applyProtection="0"/>
    <xf numFmtId="0" fontId="59" fillId="24" borderId="17" applyNumberFormat="0" applyAlignment="0" applyProtection="0"/>
    <xf numFmtId="0" fontId="59" fillId="24" borderId="17" applyNumberFormat="0" applyAlignment="0" applyProtection="0"/>
    <xf numFmtId="0" fontId="59" fillId="24" borderId="17" applyNumberFormat="0" applyAlignment="0" applyProtection="0"/>
    <xf numFmtId="0" fontId="59" fillId="24" borderId="17" applyNumberFormat="0" applyAlignment="0" applyProtection="0"/>
    <xf numFmtId="0" fontId="59" fillId="24" borderId="17" applyNumberFormat="0" applyAlignment="0" applyProtection="0"/>
    <xf numFmtId="0" fontId="59" fillId="24" borderId="17" applyNumberFormat="0" applyAlignment="0" applyProtection="0"/>
    <xf numFmtId="0" fontId="59" fillId="24" borderId="17" applyNumberFormat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3" fontId="2" fillId="0" borderId="0">
      <alignment horizontal="left" vertical="top"/>
    </xf>
    <xf numFmtId="3" fontId="2" fillId="0" borderId="0">
      <alignment horizontal="left" vertical="top"/>
    </xf>
    <xf numFmtId="0" fontId="61" fillId="0" borderId="14">
      <alignment horizontal="center"/>
    </xf>
    <xf numFmtId="3" fontId="33" fillId="0" borderId="0" applyFont="0" applyFill="0" applyBorder="0" applyAlignment="0" applyProtection="0"/>
    <xf numFmtId="0" fontId="33" fillId="27" borderId="0" applyNumberFormat="0" applyFont="0" applyBorder="0" applyAlignment="0" applyProtection="0"/>
    <xf numFmtId="3" fontId="2" fillId="0" borderId="0">
      <alignment horizontal="right" vertical="top"/>
    </xf>
    <xf numFmtId="3" fontId="2" fillId="0" borderId="0">
      <alignment horizontal="right" vertical="top"/>
    </xf>
    <xf numFmtId="41" fontId="20" fillId="26" borderId="18" applyFill="0"/>
    <xf numFmtId="0" fontId="62" fillId="0" borderId="0">
      <alignment horizontal="left" indent="7"/>
    </xf>
    <xf numFmtId="41" fontId="20" fillId="0" borderId="18" applyFill="0">
      <alignment horizontal="left" indent="2"/>
    </xf>
    <xf numFmtId="166" fontId="4" fillId="0" borderId="19" applyFill="0">
      <alignment horizontal="right"/>
    </xf>
    <xf numFmtId="0" fontId="5" fillId="0" borderId="20" applyNumberFormat="0" applyFont="0" applyBorder="0">
      <alignment horizontal="right"/>
    </xf>
    <xf numFmtId="0" fontId="63" fillId="0" borderId="0" applyFill="0"/>
    <xf numFmtId="0" fontId="15" fillId="0" borderId="0" applyFill="0"/>
    <xf numFmtId="4" fontId="4" fillId="0" borderId="19" applyFill="0"/>
    <xf numFmtId="0" fontId="2" fillId="0" borderId="0" applyNumberFormat="0" applyFont="0" applyBorder="0" applyAlignment="0"/>
    <xf numFmtId="0" fontId="2" fillId="0" borderId="0" applyNumberFormat="0" applyFont="0" applyBorder="0" applyAlignment="0"/>
    <xf numFmtId="0" fontId="18" fillId="0" borderId="0" applyFill="0">
      <alignment horizontal="left" indent="1"/>
    </xf>
    <xf numFmtId="0" fontId="64" fillId="0" borderId="0" applyFill="0">
      <alignment horizontal="left" indent="1"/>
    </xf>
    <xf numFmtId="4" fontId="21" fillId="0" borderId="0" applyFill="0"/>
    <xf numFmtId="0" fontId="2" fillId="0" borderId="0" applyNumberFormat="0" applyFont="0" applyFill="0" applyBorder="0" applyAlignment="0"/>
    <xf numFmtId="0" fontId="2" fillId="0" borderId="0" applyNumberFormat="0" applyFont="0" applyFill="0" applyBorder="0" applyAlignment="0"/>
    <xf numFmtId="0" fontId="18" fillId="0" borderId="0" applyFill="0">
      <alignment horizontal="left" indent="2"/>
    </xf>
    <xf numFmtId="0" fontId="15" fillId="0" borderId="0" applyFill="0">
      <alignment horizontal="left" indent="2"/>
    </xf>
    <xf numFmtId="4" fontId="21" fillId="0" borderId="0" applyFill="0"/>
    <xf numFmtId="0" fontId="2" fillId="0" borderId="0" applyNumberFormat="0" applyFont="0" applyBorder="0" applyAlignment="0"/>
    <xf numFmtId="0" fontId="2" fillId="0" borderId="0" applyNumberFormat="0" applyFont="0" applyBorder="0" applyAlignment="0"/>
    <xf numFmtId="0" fontId="65" fillId="0" borderId="0">
      <alignment horizontal="left" indent="3"/>
    </xf>
    <xf numFmtId="0" fontId="66" fillId="0" borderId="0" applyFill="0">
      <alignment horizontal="left" indent="3"/>
    </xf>
    <xf numFmtId="4" fontId="21" fillId="0" borderId="0" applyFill="0"/>
    <xf numFmtId="0" fontId="2" fillId="0" borderId="0" applyNumberFormat="0" applyFont="0" applyBorder="0" applyAlignment="0"/>
    <xf numFmtId="0" fontId="2" fillId="0" borderId="0" applyNumberFormat="0" applyFont="0" applyBorder="0" applyAlignment="0"/>
    <xf numFmtId="0" fontId="22" fillId="0" borderId="0">
      <alignment horizontal="left" indent="4"/>
    </xf>
    <xf numFmtId="0" fontId="2" fillId="0" borderId="0" applyFill="0">
      <alignment horizontal="left" indent="4"/>
    </xf>
    <xf numFmtId="0" fontId="2" fillId="0" borderId="0" applyFill="0">
      <alignment horizontal="left" indent="4"/>
    </xf>
    <xf numFmtId="4" fontId="23" fillId="0" borderId="0" applyFill="0"/>
    <xf numFmtId="0" fontId="2" fillId="0" borderId="0" applyNumberFormat="0" applyFont="0" applyBorder="0" applyAlignment="0"/>
    <xf numFmtId="0" fontId="2" fillId="0" borderId="0" applyNumberFormat="0" applyFont="0" applyBorder="0" applyAlignment="0"/>
    <xf numFmtId="0" fontId="24" fillId="0" borderId="0">
      <alignment horizontal="left" indent="5"/>
    </xf>
    <xf numFmtId="0" fontId="25" fillId="0" borderId="0" applyFill="0">
      <alignment horizontal="left" indent="5"/>
    </xf>
    <xf numFmtId="4" fontId="26" fillId="0" borderId="0" applyFill="0"/>
    <xf numFmtId="0" fontId="2" fillId="0" borderId="0" applyNumberFormat="0" applyFont="0" applyFill="0" applyBorder="0" applyAlignment="0"/>
    <xf numFmtId="0" fontId="2" fillId="0" borderId="0" applyNumberFormat="0" applyFont="0" applyFill="0" applyBorder="0" applyAlignment="0"/>
    <xf numFmtId="0" fontId="27" fillId="0" borderId="0" applyFill="0">
      <alignment horizontal="left" indent="6"/>
    </xf>
    <xf numFmtId="0" fontId="23" fillId="0" borderId="0" applyFill="0">
      <alignment horizontal="left" indent="6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2" fillId="0" borderId="0" applyFont="0" applyFill="0" applyBorder="0" applyAlignment="0" applyProtection="0"/>
    <xf numFmtId="0" fontId="70" fillId="0" borderId="21" applyNumberFormat="0" applyFill="0" applyAlignment="0" applyProtection="0"/>
    <xf numFmtId="0" fontId="93" fillId="0" borderId="43" applyNumberFormat="0" applyFill="0" applyAlignment="0" applyProtection="0"/>
    <xf numFmtId="0" fontId="2" fillId="0" borderId="0" applyFont="0" applyFill="0" applyBorder="0" applyAlignment="0" applyProtection="0"/>
    <xf numFmtId="0" fontId="93" fillId="0" borderId="43" applyNumberFormat="0" applyFill="0" applyAlignment="0" applyProtection="0"/>
    <xf numFmtId="0" fontId="93" fillId="0" borderId="43" applyNumberFormat="0" applyFill="0" applyAlignment="0" applyProtection="0"/>
    <xf numFmtId="0" fontId="93" fillId="0" borderId="43" applyNumberFormat="0" applyFill="0" applyAlignment="0" applyProtection="0"/>
    <xf numFmtId="0" fontId="93" fillId="0" borderId="43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24" xfId="1700" applyBorder="1" applyAlignment="1">
      <alignment vertical="center"/>
    </xf>
    <xf numFmtId="0" fontId="2" fillId="0" borderId="0" xfId="1700" applyBorder="1" applyAlignment="1">
      <alignment vertical="center"/>
    </xf>
    <xf numFmtId="0" fontId="4" fillId="0" borderId="0" xfId="1700" applyFont="1" applyFill="1" applyBorder="1" applyAlignment="1">
      <alignment horizontal="center" vertical="center" wrapText="1"/>
    </xf>
    <xf numFmtId="0" fontId="2" fillId="0" borderId="0" xfId="1700" applyFill="1" applyBorder="1" applyAlignment="1">
      <alignment horizontal="center" vertical="center"/>
    </xf>
    <xf numFmtId="164" fontId="2" fillId="0" borderId="0" xfId="1700" quotePrefix="1" applyNumberFormat="1" applyFill="1" applyBorder="1" applyAlignment="1">
      <alignment horizontal="center" vertical="center"/>
    </xf>
    <xf numFmtId="164" fontId="2" fillId="0" borderId="0" xfId="1700" applyNumberFormat="1" applyFill="1" applyBorder="1" applyAlignment="1">
      <alignment horizontal="center" vertical="center"/>
    </xf>
    <xf numFmtId="6" fontId="2" fillId="0" borderId="0" xfId="1700" applyNumberFormat="1" applyBorder="1" applyAlignment="1">
      <alignment vertical="center"/>
    </xf>
    <xf numFmtId="6" fontId="2" fillId="0" borderId="0" xfId="1700" applyNumberFormat="1" applyBorder="1" applyAlignment="1">
      <alignment horizontal="center" vertical="center"/>
    </xf>
    <xf numFmtId="165" fontId="2" fillId="0" borderId="0" xfId="1700" applyNumberFormat="1" applyFont="1" applyFill="1" applyBorder="1" applyAlignment="1">
      <alignment vertical="center"/>
    </xf>
    <xf numFmtId="10" fontId="2" fillId="0" borderId="0" xfId="2771" applyNumberFormat="1" applyBorder="1" applyAlignment="1">
      <alignment horizontal="center" vertical="center"/>
    </xf>
    <xf numFmtId="6" fontId="2" fillId="0" borderId="0" xfId="1700" quotePrefix="1" applyNumberFormat="1" applyFill="1" applyBorder="1" applyAlignment="1">
      <alignment horizontal="center" vertical="center"/>
    </xf>
    <xf numFmtId="6" fontId="2" fillId="0" borderId="0" xfId="1700" applyNumberFormat="1" applyFill="1" applyBorder="1" applyAlignment="1">
      <alignment horizontal="center" vertical="center"/>
    </xf>
    <xf numFmtId="0" fontId="2" fillId="0" borderId="24" xfId="1700" quotePrefix="1" applyFont="1" applyFill="1" applyBorder="1" applyAlignment="1">
      <alignment horizontal="left" vertical="center" wrapText="1"/>
    </xf>
    <xf numFmtId="10" fontId="2" fillId="0" borderId="0" xfId="2771" applyNumberFormat="1" applyFont="1" applyFill="1" applyBorder="1" applyAlignment="1">
      <alignment horizontal="center" vertical="center"/>
    </xf>
    <xf numFmtId="166" fontId="2" fillId="0" borderId="0" xfId="1700" applyNumberFormat="1" applyFont="1" applyFill="1" applyBorder="1" applyAlignment="1">
      <alignment horizontal="center" vertical="center"/>
    </xf>
    <xf numFmtId="164" fontId="2" fillId="30" borderId="0" xfId="1700" quotePrefix="1" applyNumberFormat="1" applyFill="1" applyBorder="1" applyAlignment="1">
      <alignment horizontal="center" vertical="center"/>
    </xf>
    <xf numFmtId="6" fontId="2" fillId="30" borderId="0" xfId="1700" applyNumberFormat="1" applyFill="1" applyBorder="1" applyAlignment="1">
      <alignment horizontal="center" vertical="center"/>
    </xf>
    <xf numFmtId="10" fontId="2" fillId="30" borderId="0" xfId="2771" applyNumberFormat="1" applyFont="1" applyFill="1" applyBorder="1" applyAlignment="1">
      <alignment horizontal="center" vertical="center"/>
    </xf>
    <xf numFmtId="0" fontId="2" fillId="0" borderId="0" xfId="1700" applyFont="1" applyFill="1" applyBorder="1" applyAlignment="1">
      <alignment horizontal="center" vertical="center"/>
    </xf>
    <xf numFmtId="0" fontId="2" fillId="0" borderId="0" xfId="1700" applyFill="1" applyBorder="1"/>
    <xf numFmtId="165" fontId="2" fillId="0" borderId="0" xfId="2771" applyNumberFormat="1" applyFont="1" applyFill="1" applyBorder="1" applyAlignment="1">
      <alignment horizontal="center" vertical="center"/>
    </xf>
    <xf numFmtId="6" fontId="2" fillId="0" borderId="0" xfId="1700" applyNumberFormat="1" applyFont="1" applyFill="1" applyBorder="1" applyAlignment="1">
      <alignment vertical="center"/>
    </xf>
    <xf numFmtId="0" fontId="2" fillId="0" borderId="0" xfId="1700" applyBorder="1"/>
    <xf numFmtId="165" fontId="2" fillId="0" borderId="0" xfId="2771" applyNumberFormat="1" applyFill="1" applyBorder="1" applyAlignment="1">
      <alignment horizontal="center" vertical="center"/>
    </xf>
    <xf numFmtId="165" fontId="2" fillId="30" borderId="0" xfId="2771" applyNumberFormat="1" applyFill="1" applyBorder="1" applyAlignment="1">
      <alignment horizontal="center" vertical="center"/>
    </xf>
    <xf numFmtId="6" fontId="2" fillId="30" borderId="0" xfId="1700" applyNumberFormat="1" applyFont="1" applyFill="1" applyBorder="1" applyAlignment="1">
      <alignment vertical="center"/>
    </xf>
    <xf numFmtId="166" fontId="2" fillId="0" borderId="0" xfId="1700" applyNumberFormat="1" applyFill="1" applyBorder="1" applyAlignment="1">
      <alignment horizontal="center" vertical="center"/>
    </xf>
    <xf numFmtId="164" fontId="2" fillId="0" borderId="0" xfId="1700" quotePrefix="1" applyNumberFormat="1" applyFont="1" applyFill="1" applyBorder="1" applyAlignment="1">
      <alignment horizontal="center" vertical="center"/>
    </xf>
    <xf numFmtId="165" fontId="2" fillId="31" borderId="0" xfId="2771" applyNumberFormat="1" applyFill="1" applyBorder="1" applyAlignment="1">
      <alignment horizontal="center" vertical="center"/>
    </xf>
    <xf numFmtId="165" fontId="2" fillId="30" borderId="0" xfId="2771" quotePrefix="1" applyNumberFormat="1" applyFont="1" applyFill="1" applyBorder="1" applyAlignment="1">
      <alignment horizontal="center" vertical="center"/>
    </xf>
    <xf numFmtId="165" fontId="2" fillId="30" borderId="0" xfId="1700" quotePrefix="1" applyNumberFormat="1" applyFont="1" applyFill="1" applyBorder="1" applyAlignment="1">
      <alignment horizontal="center" vertical="center"/>
    </xf>
    <xf numFmtId="164" fontId="2" fillId="30" borderId="0" xfId="1700" quotePrefix="1" applyNumberFormat="1" applyFont="1" applyFill="1" applyBorder="1" applyAlignment="1">
      <alignment horizontal="center" vertical="center"/>
    </xf>
    <xf numFmtId="10" fontId="2" fillId="0" borderId="0" xfId="2771" applyNumberFormat="1" applyFill="1" applyBorder="1" applyAlignment="1">
      <alignment horizontal="center" vertical="center"/>
    </xf>
    <xf numFmtId="165" fontId="2" fillId="0" borderId="0" xfId="1700" applyNumberFormat="1" applyFill="1" applyBorder="1" applyAlignment="1">
      <alignment vertical="center"/>
    </xf>
    <xf numFmtId="164" fontId="2" fillId="0" borderId="0" xfId="1700" quotePrefix="1" applyNumberFormat="1" applyBorder="1" applyAlignment="1">
      <alignment horizontal="center" vertical="center"/>
    </xf>
    <xf numFmtId="9" fontId="2" fillId="30" borderId="0" xfId="2771" quotePrefix="1" applyFont="1" applyFill="1" applyBorder="1" applyAlignment="1">
      <alignment horizontal="center" vertical="center"/>
    </xf>
    <xf numFmtId="165" fontId="2" fillId="30" borderId="0" xfId="1700" applyNumberFormat="1" applyFont="1" applyFill="1" applyBorder="1" applyAlignment="1">
      <alignment horizontal="center" vertical="center"/>
    </xf>
    <xf numFmtId="10" fontId="2" fillId="26" borderId="0" xfId="2771" applyNumberFormat="1" applyFill="1" applyBorder="1" applyAlignment="1">
      <alignment horizontal="center" vertical="center"/>
    </xf>
    <xf numFmtId="10" fontId="2" fillId="26" borderId="24" xfId="2771" applyNumberFormat="1" applyFill="1" applyBorder="1" applyAlignment="1">
      <alignment horizontal="center" vertical="center"/>
    </xf>
    <xf numFmtId="165" fontId="2" fillId="26" borderId="0" xfId="1700" applyNumberFormat="1" applyFont="1" applyFill="1" applyBorder="1" applyAlignment="1">
      <alignment vertical="center"/>
    </xf>
    <xf numFmtId="164" fontId="2" fillId="26" borderId="0" xfId="1700" quotePrefix="1" applyNumberFormat="1" applyFill="1" applyBorder="1" applyAlignment="1">
      <alignment horizontal="center" vertical="center"/>
    </xf>
    <xf numFmtId="10" fontId="2" fillId="0" borderId="24" xfId="2771" applyNumberFormat="1" applyBorder="1" applyAlignment="1">
      <alignment horizontal="center" vertical="center"/>
    </xf>
    <xf numFmtId="0" fontId="2" fillId="0" borderId="0" xfId="1700" applyFill="1" applyBorder="1" applyAlignment="1">
      <alignment horizontal="centerContinuous" vertical="center"/>
    </xf>
    <xf numFmtId="0" fontId="2" fillId="0" borderId="0" xfId="1700" applyFill="1" applyBorder="1" applyAlignment="1">
      <alignment vertical="center"/>
    </xf>
    <xf numFmtId="9" fontId="2" fillId="0" borderId="0" xfId="2771" applyNumberFormat="1" applyBorder="1" applyAlignment="1">
      <alignment horizontal="center" vertical="center"/>
    </xf>
    <xf numFmtId="9" fontId="2" fillId="0" borderId="0" xfId="2771" quotePrefix="1" applyNumberFormat="1" applyFont="1" applyFill="1" applyBorder="1" applyAlignment="1">
      <alignment horizontal="center" vertical="center"/>
    </xf>
    <xf numFmtId="9" fontId="2" fillId="0" borderId="0" xfId="2771" applyNumberFormat="1" applyFill="1" applyBorder="1" applyAlignment="1">
      <alignment horizontal="center" vertical="center"/>
    </xf>
    <xf numFmtId="165" fontId="2" fillId="0" borderId="0" xfId="1700" applyNumberFormat="1" applyFont="1" applyFill="1" applyBorder="1" applyAlignment="1">
      <alignment horizontal="center" vertical="center"/>
    </xf>
    <xf numFmtId="166" fontId="2" fillId="0" borderId="0" xfId="1700" applyNumberFormat="1" applyFill="1" applyBorder="1" applyAlignment="1">
      <alignment horizontal="center"/>
    </xf>
    <xf numFmtId="9" fontId="2" fillId="30" borderId="0" xfId="2771" applyNumberFormat="1" applyFill="1" applyBorder="1" applyAlignment="1">
      <alignment horizontal="center" vertical="center"/>
    </xf>
    <xf numFmtId="165" fontId="2" fillId="30" borderId="0" xfId="2771" applyNumberFormat="1" applyFont="1" applyFill="1" applyBorder="1" applyAlignment="1">
      <alignment horizontal="center" vertical="center"/>
    </xf>
    <xf numFmtId="165" fontId="2" fillId="28" borderId="0" xfId="2771" applyNumberFormat="1" applyFill="1" applyBorder="1" applyAlignment="1">
      <alignment horizontal="center" vertical="center"/>
    </xf>
    <xf numFmtId="165" fontId="2" fillId="28" borderId="0" xfId="2771" applyNumberFormat="1" applyFont="1" applyFill="1" applyBorder="1" applyAlignment="1">
      <alignment horizontal="center" vertical="center"/>
    </xf>
    <xf numFmtId="165" fontId="2" fillId="62" borderId="0" xfId="2771" applyNumberFormat="1" applyFill="1" applyBorder="1" applyAlignment="1">
      <alignment horizontal="center" vertical="center"/>
    </xf>
    <xf numFmtId="165" fontId="2" fillId="62" borderId="0" xfId="2771" applyNumberFormat="1" applyFont="1" applyFill="1" applyBorder="1" applyAlignment="1">
      <alignment horizontal="center" vertical="center"/>
    </xf>
    <xf numFmtId="165" fontId="2" fillId="63" borderId="0" xfId="2771" applyNumberFormat="1" applyFill="1" applyBorder="1" applyAlignment="1">
      <alignment horizontal="center" vertical="center"/>
    </xf>
    <xf numFmtId="0" fontId="4" fillId="0" borderId="20" xfId="1700" quotePrefix="1" applyFont="1" applyBorder="1" applyAlignment="1">
      <alignment horizontal="center" vertical="center" wrapText="1"/>
    </xf>
    <xf numFmtId="10" fontId="2" fillId="0" borderId="24" xfId="2771" applyNumberFormat="1" applyFill="1" applyBorder="1" applyAlignment="1">
      <alignment horizontal="center" vertical="center"/>
    </xf>
    <xf numFmtId="9" fontId="2" fillId="30" borderId="24" xfId="2771" quotePrefix="1" applyFont="1" applyFill="1" applyBorder="1" applyAlignment="1">
      <alignment horizontal="center" vertical="center"/>
    </xf>
    <xf numFmtId="165" fontId="2" fillId="30" borderId="24" xfId="2771" quotePrefix="1" applyNumberFormat="1" applyFont="1" applyFill="1" applyBorder="1" applyAlignment="1">
      <alignment horizontal="center" vertical="center"/>
    </xf>
    <xf numFmtId="0" fontId="4" fillId="0" borderId="44" xfId="1700" quotePrefix="1" applyFont="1" applyBorder="1" applyAlignment="1">
      <alignment horizontal="center" vertical="center" wrapText="1"/>
    </xf>
    <xf numFmtId="165" fontId="2" fillId="28" borderId="28" xfId="2771" applyNumberFormat="1" applyFill="1" applyBorder="1" applyAlignment="1">
      <alignment horizontal="center" vertical="center"/>
    </xf>
    <xf numFmtId="10" fontId="2" fillId="26" borderId="28" xfId="2771" applyNumberFormat="1" applyFill="1" applyBorder="1" applyAlignment="1">
      <alignment horizontal="center" vertical="center"/>
    </xf>
    <xf numFmtId="9" fontId="2" fillId="30" borderId="28" xfId="2771" quotePrefix="1" applyFont="1" applyFill="1" applyBorder="1" applyAlignment="1">
      <alignment horizontal="center" vertical="center"/>
    </xf>
    <xf numFmtId="165" fontId="2" fillId="30" borderId="28" xfId="2771" quotePrefix="1" applyNumberFormat="1" applyFont="1" applyFill="1" applyBorder="1" applyAlignment="1">
      <alignment horizontal="center" vertical="center"/>
    </xf>
    <xf numFmtId="165" fontId="2" fillId="30" borderId="28" xfId="2771" applyNumberFormat="1" applyFill="1" applyBorder="1" applyAlignment="1">
      <alignment horizontal="center" vertical="center"/>
    </xf>
    <xf numFmtId="165" fontId="2" fillId="63" borderId="28" xfId="2771" applyNumberFormat="1" applyFill="1" applyBorder="1" applyAlignment="1">
      <alignment horizontal="center" vertical="center"/>
    </xf>
    <xf numFmtId="0" fontId="4" fillId="0" borderId="23" xfId="1700" quotePrefix="1" applyFont="1" applyBorder="1" applyAlignment="1">
      <alignment horizontal="center" vertical="center" wrapText="1"/>
    </xf>
    <xf numFmtId="165" fontId="2" fillId="63" borderId="28" xfId="2771" applyNumberFormat="1" applyFont="1" applyFill="1" applyBorder="1" applyAlignment="1">
      <alignment horizontal="center" vertical="center"/>
    </xf>
    <xf numFmtId="165" fontId="2" fillId="63" borderId="0" xfId="2771" applyNumberFormat="1" applyFont="1" applyFill="1" applyBorder="1" applyAlignment="1">
      <alignment horizontal="center" vertical="center"/>
    </xf>
    <xf numFmtId="0" fontId="4" fillId="0" borderId="0" xfId="1700" applyFont="1" applyBorder="1" applyAlignment="1">
      <alignment horizontal="center" vertical="center" wrapText="1"/>
    </xf>
    <xf numFmtId="0" fontId="5" fillId="32" borderId="20" xfId="1700" applyFont="1" applyFill="1" applyBorder="1" applyAlignment="1">
      <alignment horizontal="centerContinuous" vertical="center"/>
    </xf>
    <xf numFmtId="0" fontId="5" fillId="28" borderId="0" xfId="1700" quotePrefix="1" applyFont="1" applyFill="1" applyBorder="1" applyAlignment="1">
      <alignment horizontal="center" vertical="center"/>
    </xf>
    <xf numFmtId="0" fontId="5" fillId="29" borderId="0" xfId="1700" applyFont="1" applyFill="1" applyBorder="1" applyAlignment="1">
      <alignment horizontal="centerContinuous" vertical="center"/>
    </xf>
    <xf numFmtId="0" fontId="2" fillId="29" borderId="0" xfId="1700" applyFill="1" applyBorder="1" applyAlignment="1">
      <alignment horizontal="centerContinuous" vertical="center"/>
    </xf>
    <xf numFmtId="0" fontId="4" fillId="0" borderId="0" xfId="1700" quotePrefix="1" applyFont="1" applyBorder="1" applyAlignment="1">
      <alignment horizontal="center" vertical="center" wrapText="1"/>
    </xf>
    <xf numFmtId="0" fontId="5" fillId="29" borderId="0" xfId="1700" applyFont="1" applyFill="1" applyBorder="1" applyAlignment="1">
      <alignment horizontal="left" vertical="center"/>
    </xf>
    <xf numFmtId="167" fontId="2" fillId="0" borderId="0" xfId="2771" applyNumberFormat="1" applyBorder="1" applyAlignment="1">
      <alignment horizontal="center" vertical="center"/>
    </xf>
    <xf numFmtId="0" fontId="2" fillId="0" borderId="0" xfId="1700" quotePrefix="1" applyBorder="1" applyAlignment="1">
      <alignment horizontal="center"/>
    </xf>
    <xf numFmtId="6" fontId="6" fillId="0" borderId="0" xfId="1700" applyNumberFormat="1" applyFont="1" applyBorder="1" applyAlignment="1">
      <alignment horizontal="center"/>
    </xf>
    <xf numFmtId="9" fontId="6" fillId="0" borderId="0" xfId="2771" applyNumberFormat="1" applyFont="1" applyBorder="1" applyAlignment="1">
      <alignment horizontal="center"/>
    </xf>
    <xf numFmtId="6" fontId="2" fillId="0" borderId="0" xfId="1700" applyNumberFormat="1" applyBorder="1"/>
    <xf numFmtId="10" fontId="2" fillId="0" borderId="0" xfId="2771" applyNumberFormat="1" applyBorder="1" applyAlignment="1">
      <alignment horizontal="center"/>
    </xf>
    <xf numFmtId="6" fontId="2" fillId="0" borderId="0" xfId="1700" quotePrefix="1" applyNumberFormat="1" applyBorder="1" applyAlignment="1">
      <alignment horizontal="left"/>
    </xf>
    <xf numFmtId="6" fontId="2" fillId="0" borderId="0" xfId="1700" applyNumberFormat="1" applyFill="1" applyBorder="1" applyAlignment="1">
      <alignment vertical="center"/>
    </xf>
    <xf numFmtId="10" fontId="2" fillId="0" borderId="0" xfId="2771" applyNumberFormat="1" applyFont="1" applyFill="1" applyBorder="1" applyAlignment="1">
      <alignment vertical="center"/>
    </xf>
    <xf numFmtId="6" fontId="2" fillId="0" borderId="0" xfId="1700" applyNumberFormat="1" applyFont="1" applyFill="1" applyBorder="1" applyAlignment="1">
      <alignment horizontal="center" vertical="center"/>
    </xf>
    <xf numFmtId="168" fontId="2" fillId="0" borderId="0" xfId="2771" applyNumberFormat="1" applyBorder="1" applyAlignment="1">
      <alignment horizontal="center" vertical="center"/>
    </xf>
    <xf numFmtId="6" fontId="2" fillId="26" borderId="0" xfId="1700" applyNumberFormat="1" applyFont="1" applyFill="1" applyBorder="1" applyAlignment="1">
      <alignment vertical="center"/>
    </xf>
    <xf numFmtId="165" fontId="2" fillId="26" borderId="0" xfId="1700" applyNumberFormat="1" applyFill="1" applyBorder="1" applyAlignment="1">
      <alignment vertical="center"/>
    </xf>
    <xf numFmtId="9" fontId="2" fillId="26" borderId="0" xfId="2771" applyNumberFormat="1" applyFill="1" applyBorder="1" applyAlignment="1">
      <alignment horizontal="center" vertical="center"/>
    </xf>
    <xf numFmtId="10" fontId="2" fillId="26" borderId="0" xfId="2771" applyNumberFormat="1" applyFont="1" applyFill="1" applyBorder="1" applyAlignment="1">
      <alignment vertical="center"/>
    </xf>
    <xf numFmtId="168" fontId="2" fillId="0" borderId="0" xfId="2771" applyNumberFormat="1" applyFill="1" applyBorder="1" applyAlignment="1">
      <alignment horizontal="center" vertical="center"/>
    </xf>
    <xf numFmtId="9" fontId="2" fillId="0" borderId="0" xfId="2771" applyNumberFormat="1" applyFont="1" applyBorder="1" applyAlignment="1">
      <alignment horizontal="center" vertical="center"/>
    </xf>
    <xf numFmtId="165" fontId="2" fillId="30" borderId="0" xfId="1700" applyNumberFormat="1" applyFill="1" applyBorder="1" applyAlignment="1">
      <alignment horizontal="center" vertical="center"/>
    </xf>
    <xf numFmtId="9" fontId="2" fillId="30" borderId="0" xfId="2771" applyNumberFormat="1" applyFont="1" applyFill="1" applyBorder="1" applyAlignment="1">
      <alignment horizontal="center" vertical="center"/>
    </xf>
    <xf numFmtId="165" fontId="2" fillId="0" borderId="0" xfId="1700" applyNumberFormat="1" applyFill="1" applyBorder="1" applyAlignment="1">
      <alignment horizontal="right" vertical="center"/>
    </xf>
    <xf numFmtId="9" fontId="2" fillId="0" borderId="0" xfId="2771" applyNumberFormat="1" applyFont="1" applyFill="1" applyBorder="1" applyAlignment="1">
      <alignment horizontal="center" vertical="center"/>
    </xf>
    <xf numFmtId="165" fontId="2" fillId="0" borderId="0" xfId="1700" applyNumberFormat="1" applyFont="1" applyFill="1" applyBorder="1" applyAlignment="1">
      <alignment horizontal="right" vertical="center"/>
    </xf>
    <xf numFmtId="10" fontId="2" fillId="0" borderId="0" xfId="2771" applyNumberFormat="1" applyFont="1" applyBorder="1" applyAlignment="1">
      <alignment horizontal="center" vertical="center"/>
    </xf>
    <xf numFmtId="6" fontId="2" fillId="30" borderId="0" xfId="1700" applyNumberFormat="1" applyFont="1" applyFill="1" applyBorder="1" applyAlignment="1">
      <alignment horizontal="center" vertical="center"/>
    </xf>
    <xf numFmtId="10" fontId="2" fillId="30" borderId="0" xfId="2771" applyNumberFormat="1" applyFill="1" applyBorder="1" applyAlignment="1">
      <alignment horizontal="center" vertical="center"/>
    </xf>
    <xf numFmtId="6" fontId="6" fillId="0" borderId="0" xfId="1700" applyNumberFormat="1" applyFont="1" applyFill="1" applyBorder="1" applyAlignment="1">
      <alignment horizontal="center"/>
    </xf>
    <xf numFmtId="165" fontId="2" fillId="0" borderId="0" xfId="1700" applyNumberFormat="1" applyBorder="1"/>
    <xf numFmtId="0" fontId="2" fillId="0" borderId="0" xfId="1700" applyBorder="1" applyAlignment="1">
      <alignment horizontal="left"/>
    </xf>
    <xf numFmtId="10" fontId="73" fillId="0" borderId="0" xfId="2771" applyNumberFormat="1" applyFont="1" applyFill="1" applyBorder="1" applyAlignment="1">
      <alignment horizontal="center" vertical="center"/>
    </xf>
    <xf numFmtId="165" fontId="2" fillId="0" borderId="0" xfId="1700" quotePrefix="1" applyNumberFormat="1" applyFont="1" applyFill="1" applyBorder="1" applyAlignment="1">
      <alignment horizontal="center" vertical="center"/>
    </xf>
    <xf numFmtId="9" fontId="2" fillId="0" borderId="0" xfId="2771" quotePrefix="1" applyNumberFormat="1" applyFont="1" applyBorder="1" applyAlignment="1">
      <alignment horizontal="center" vertical="center"/>
    </xf>
    <xf numFmtId="10" fontId="73" fillId="0" borderId="0" xfId="2771" quotePrefix="1" applyNumberFormat="1" applyFont="1" applyFill="1" applyBorder="1" applyAlignment="1">
      <alignment horizontal="center" vertical="center"/>
    </xf>
    <xf numFmtId="165" fontId="2" fillId="0" borderId="0" xfId="2771" quotePrefix="1" applyNumberFormat="1" applyFont="1" applyFill="1" applyBorder="1" applyAlignment="1">
      <alignment horizontal="center" vertical="center"/>
    </xf>
    <xf numFmtId="0" fontId="2" fillId="0" borderId="0" xfId="1700" applyFont="1" applyFill="1" applyBorder="1" applyAlignment="1">
      <alignment horizontal="left" vertical="center"/>
    </xf>
    <xf numFmtId="0" fontId="2" fillId="0" borderId="0" xfId="930" applyNumberFormat="1" applyBorder="1" applyAlignment="1">
      <alignment horizontal="center"/>
    </xf>
    <xf numFmtId="0" fontId="5" fillId="32" borderId="45" xfId="1700" applyFont="1" applyFill="1" applyBorder="1" applyAlignment="1">
      <alignment horizontal="centerContinuous" vertical="center"/>
    </xf>
    <xf numFmtId="0" fontId="5" fillId="64" borderId="45" xfId="1700" applyFont="1" applyFill="1" applyBorder="1" applyAlignment="1">
      <alignment horizontal="centerContinuous" vertical="center"/>
    </xf>
    <xf numFmtId="0" fontId="2" fillId="0" borderId="24" xfId="1700" applyBorder="1" applyAlignment="1">
      <alignment horizontal="left" vertical="center" wrapText="1"/>
    </xf>
    <xf numFmtId="0" fontId="2" fillId="0" borderId="24" xfId="1700" quotePrefix="1" applyFill="1" applyBorder="1" applyAlignment="1">
      <alignment horizontal="left" vertical="center" wrapText="1"/>
    </xf>
    <xf numFmtId="0" fontId="2" fillId="0" borderId="24" xfId="1700" applyFont="1" applyFill="1" applyBorder="1" applyAlignment="1">
      <alignment horizontal="left" vertical="center" wrapText="1"/>
    </xf>
    <xf numFmtId="0" fontId="2" fillId="0" borderId="24" xfId="1700" applyFill="1" applyBorder="1" applyAlignment="1">
      <alignment horizontal="left" vertical="center" wrapText="1"/>
    </xf>
    <xf numFmtId="0" fontId="2" fillId="30" borderId="24" xfId="1700" applyFont="1" applyFill="1" applyBorder="1" applyAlignment="1">
      <alignment horizontal="left" vertical="center" wrapText="1"/>
    </xf>
    <xf numFmtId="0" fontId="5" fillId="32" borderId="51" xfId="1700" applyFont="1" applyFill="1" applyBorder="1" applyAlignment="1">
      <alignment horizontal="centerContinuous" vertical="center"/>
    </xf>
    <xf numFmtId="165" fontId="2" fillId="28" borderId="28" xfId="2771" applyNumberFormat="1" applyFont="1" applyFill="1" applyBorder="1" applyAlignment="1">
      <alignment horizontal="center" vertical="center"/>
    </xf>
    <xf numFmtId="0" fontId="5" fillId="64" borderId="51" xfId="1700" applyFont="1" applyFill="1" applyBorder="1" applyAlignment="1">
      <alignment horizontal="centerContinuous" vertical="center"/>
    </xf>
    <xf numFmtId="0" fontId="2" fillId="26" borderId="24" xfId="1700" applyFont="1" applyFill="1" applyBorder="1" applyAlignment="1">
      <alignment horizontal="left" vertical="center" wrapText="1"/>
    </xf>
    <xf numFmtId="0" fontId="2" fillId="30" borderId="24" xfId="1700" quotePrefix="1" applyFont="1" applyFill="1" applyBorder="1" applyAlignment="1">
      <alignment horizontal="left" vertical="center" wrapText="1"/>
    </xf>
    <xf numFmtId="0" fontId="2" fillId="0" borderId="24" xfId="1700" quotePrefix="1" applyBorder="1" applyAlignment="1">
      <alignment horizontal="left" vertical="center" wrapText="1"/>
    </xf>
    <xf numFmtId="0" fontId="74" fillId="0" borderId="24" xfId="1700" applyFont="1" applyFill="1" applyBorder="1" applyAlignment="1">
      <alignment horizontal="left"/>
    </xf>
    <xf numFmtId="0" fontId="74" fillId="0" borderId="24" xfId="1700" applyFont="1" applyFill="1" applyBorder="1" applyAlignment="1">
      <alignment horizontal="left" wrapText="1"/>
    </xf>
    <xf numFmtId="0" fontId="5" fillId="32" borderId="23" xfId="1700" applyFont="1" applyFill="1" applyBorder="1" applyAlignment="1">
      <alignment horizontal="centerContinuous" vertical="center"/>
    </xf>
    <xf numFmtId="10" fontId="2" fillId="30" borderId="24" xfId="2771" applyNumberFormat="1" applyFill="1" applyBorder="1" applyAlignment="1">
      <alignment horizontal="center" vertical="center"/>
    </xf>
    <xf numFmtId="0" fontId="4" fillId="0" borderId="20" xfId="1700" quotePrefix="1" applyFont="1" applyFill="1" applyBorder="1" applyAlignment="1">
      <alignment horizontal="center" vertical="center" wrapText="1"/>
    </xf>
    <xf numFmtId="0" fontId="5" fillId="64" borderId="0" xfId="1700" applyFont="1" applyFill="1" applyBorder="1" applyAlignment="1">
      <alignment horizontal="centerContinuous" vertical="center"/>
    </xf>
    <xf numFmtId="0" fontId="5" fillId="32" borderId="0" xfId="1700" applyFont="1" applyFill="1" applyBorder="1" applyAlignment="1">
      <alignment horizontal="centerContinuous" vertical="center"/>
    </xf>
    <xf numFmtId="165" fontId="2" fillId="63" borderId="0" xfId="2771" quotePrefix="1" applyNumberFormat="1" applyFont="1" applyFill="1" applyBorder="1" applyAlignment="1">
      <alignment horizontal="center" vertical="center"/>
    </xf>
    <xf numFmtId="165" fontId="2" fillId="63" borderId="0" xfId="2771" quotePrefix="1" applyNumberFormat="1" applyFill="1" applyBorder="1" applyAlignment="1">
      <alignment horizontal="center" vertical="center"/>
    </xf>
    <xf numFmtId="0" fontId="4" fillId="0" borderId="52" xfId="1700" quotePrefix="1" applyFont="1" applyBorder="1" applyAlignment="1">
      <alignment horizontal="center" vertical="center" wrapText="1"/>
    </xf>
    <xf numFmtId="165" fontId="2" fillId="63" borderId="28" xfId="2771" quotePrefix="1" applyNumberFormat="1" applyFill="1" applyBorder="1" applyAlignment="1">
      <alignment horizontal="center" vertical="center"/>
    </xf>
    <xf numFmtId="0" fontId="4" fillId="0" borderId="23" xfId="1700" quotePrefix="1" applyFont="1" applyFill="1" applyBorder="1" applyAlignment="1">
      <alignment horizontal="center" vertical="center" wrapText="1"/>
    </xf>
    <xf numFmtId="0" fontId="5" fillId="32" borderId="53" xfId="1700" applyFont="1" applyFill="1" applyBorder="1" applyAlignment="1">
      <alignment horizontal="centerContinuous" vertical="center"/>
    </xf>
    <xf numFmtId="0" fontId="4" fillId="0" borderId="53" xfId="1700" quotePrefix="1" applyFont="1" applyBorder="1" applyAlignment="1">
      <alignment horizontal="center" vertical="center" wrapText="1"/>
    </xf>
    <xf numFmtId="0" fontId="4" fillId="0" borderId="0" xfId="1700" quotePrefix="1" applyFont="1" applyBorder="1" applyAlignment="1">
      <alignment horizontal="center" vertical="center" wrapText="1"/>
    </xf>
    <xf numFmtId="0" fontId="5" fillId="65" borderId="51" xfId="1700" applyFont="1" applyFill="1" applyBorder="1" applyAlignment="1">
      <alignment horizontal="centerContinuous" vertical="center"/>
    </xf>
    <xf numFmtId="0" fontId="5" fillId="65" borderId="0" xfId="1700" applyFont="1" applyFill="1" applyBorder="1" applyAlignment="1">
      <alignment horizontal="centerContinuous" vertical="center"/>
    </xf>
    <xf numFmtId="0" fontId="4" fillId="65" borderId="23" xfId="1700" quotePrefix="1" applyFont="1" applyFill="1" applyBorder="1" applyAlignment="1">
      <alignment horizontal="center" vertical="center" wrapText="1"/>
    </xf>
    <xf numFmtId="0" fontId="4" fillId="65" borderId="20" xfId="1700" quotePrefix="1" applyFont="1" applyFill="1" applyBorder="1" applyAlignment="1">
      <alignment horizontal="center" vertical="center" wrapText="1"/>
    </xf>
    <xf numFmtId="0" fontId="4" fillId="65" borderId="44" xfId="1700" quotePrefix="1" applyFont="1" applyFill="1" applyBorder="1" applyAlignment="1">
      <alignment horizontal="center" vertical="center" wrapText="1"/>
    </xf>
    <xf numFmtId="165" fontId="2" fillId="65" borderId="28" xfId="2771" applyNumberFormat="1" applyFont="1" applyFill="1" applyBorder="1" applyAlignment="1">
      <alignment horizontal="center" vertical="center"/>
    </xf>
    <xf numFmtId="165" fontId="2" fillId="65" borderId="0" xfId="2771" applyNumberFormat="1" applyFont="1" applyFill="1" applyBorder="1" applyAlignment="1">
      <alignment horizontal="center" vertical="center"/>
    </xf>
    <xf numFmtId="0" fontId="6" fillId="65" borderId="36" xfId="1700" applyFont="1" applyFill="1" applyBorder="1" applyAlignment="1">
      <alignment horizontal="left" vertical="center" wrapText="1"/>
    </xf>
    <xf numFmtId="0" fontId="6" fillId="65" borderId="36" xfId="1700" quotePrefix="1" applyNumberFormat="1" applyFont="1" applyFill="1" applyBorder="1" applyAlignment="1">
      <alignment horizontal="left" vertical="center" wrapText="1"/>
    </xf>
    <xf numFmtId="0" fontId="6" fillId="65" borderId="36" xfId="1700" quotePrefix="1" applyFont="1" applyFill="1" applyBorder="1" applyAlignment="1">
      <alignment horizontal="left" vertical="center" wrapText="1"/>
    </xf>
    <xf numFmtId="165" fontId="2" fillId="65" borderId="28" xfId="2771" quotePrefix="1" applyNumberFormat="1" applyFont="1" applyFill="1" applyBorder="1" applyAlignment="1">
      <alignment horizontal="center" vertical="center"/>
    </xf>
    <xf numFmtId="165" fontId="2" fillId="65" borderId="0" xfId="2771" quotePrefix="1" applyNumberFormat="1" applyFont="1" applyFill="1" applyBorder="1" applyAlignment="1">
      <alignment horizontal="center" vertical="center"/>
    </xf>
    <xf numFmtId="0" fontId="2" fillId="65" borderId="0" xfId="1700" applyFont="1" applyFill="1" applyBorder="1" applyAlignment="1">
      <alignment vertical="center"/>
    </xf>
    <xf numFmtId="0" fontId="2" fillId="65" borderId="24" xfId="1700" applyFont="1" applyFill="1" applyBorder="1" applyAlignment="1">
      <alignment vertical="center"/>
    </xf>
    <xf numFmtId="10" fontId="2" fillId="65" borderId="0" xfId="2771" applyNumberFormat="1" applyFont="1" applyFill="1" applyBorder="1" applyAlignment="1">
      <alignment horizontal="center" vertical="center"/>
    </xf>
    <xf numFmtId="10" fontId="2" fillId="65" borderId="24" xfId="2771" applyNumberFormat="1" applyFont="1" applyFill="1" applyBorder="1" applyAlignment="1">
      <alignment horizontal="center" vertical="center"/>
    </xf>
    <xf numFmtId="0" fontId="2" fillId="65" borderId="0" xfId="1700" applyFont="1" applyFill="1" applyBorder="1"/>
    <xf numFmtId="16" fontId="2" fillId="65" borderId="28" xfId="1700" quotePrefix="1" applyNumberFormat="1" applyFont="1" applyFill="1" applyBorder="1" applyAlignment="1">
      <alignment horizontal="center" vertical="center"/>
    </xf>
    <xf numFmtId="16" fontId="2" fillId="65" borderId="28" xfId="1700" applyNumberFormat="1" applyFont="1" applyFill="1" applyBorder="1" applyAlignment="1">
      <alignment horizontal="center" vertical="center"/>
    </xf>
    <xf numFmtId="0" fontId="2" fillId="65" borderId="0" xfId="1700" applyFont="1" applyFill="1" applyBorder="1" applyAlignment="1">
      <alignment horizontal="center"/>
    </xf>
    <xf numFmtId="16" fontId="2" fillId="65" borderId="0" xfId="1700" quotePrefix="1" applyNumberFormat="1" applyFont="1" applyFill="1" applyBorder="1" applyAlignment="1">
      <alignment horizontal="center"/>
    </xf>
    <xf numFmtId="0" fontId="2" fillId="65" borderId="0" xfId="1700" applyFont="1" applyFill="1" applyBorder="1" applyAlignment="1">
      <alignment horizontal="center" vertical="center"/>
    </xf>
    <xf numFmtId="0" fontId="2" fillId="65" borderId="0" xfId="1700" quotePrefix="1" applyFont="1" applyFill="1" applyBorder="1" applyAlignment="1">
      <alignment horizontal="center" vertical="center"/>
    </xf>
    <xf numFmtId="0" fontId="2" fillId="65" borderId="0" xfId="1700" quotePrefix="1" applyFont="1" applyFill="1" applyBorder="1" applyAlignment="1">
      <alignment horizontal="center"/>
    </xf>
    <xf numFmtId="0" fontId="2" fillId="65" borderId="0" xfId="1700" quotePrefix="1" applyFont="1" applyFill="1" applyBorder="1" applyAlignment="1">
      <alignment horizontal="left"/>
    </xf>
    <xf numFmtId="9" fontId="2" fillId="65" borderId="28" xfId="2771" quotePrefix="1" applyFont="1" applyFill="1" applyBorder="1" applyAlignment="1">
      <alignment horizontal="center" vertical="center"/>
    </xf>
    <xf numFmtId="9" fontId="2" fillId="65" borderId="0" xfId="2771" quotePrefix="1" applyFont="1" applyFill="1" applyBorder="1" applyAlignment="1">
      <alignment horizontal="center" vertical="center"/>
    </xf>
    <xf numFmtId="9" fontId="2" fillId="65" borderId="24" xfId="2771" quotePrefix="1" applyFont="1" applyFill="1" applyBorder="1" applyAlignment="1">
      <alignment horizontal="center" vertical="center"/>
    </xf>
    <xf numFmtId="165" fontId="2" fillId="65" borderId="24" xfId="2771" quotePrefix="1" applyNumberFormat="1" applyFont="1" applyFill="1" applyBorder="1" applyAlignment="1">
      <alignment horizontal="center" vertical="center"/>
    </xf>
    <xf numFmtId="9" fontId="6" fillId="65" borderId="0" xfId="2771" applyNumberFormat="1" applyFont="1" applyFill="1" applyBorder="1" applyAlignment="1">
      <alignment horizontal="center"/>
    </xf>
    <xf numFmtId="10" fontId="2" fillId="65" borderId="28" xfId="2771" applyNumberFormat="1" applyFont="1" applyFill="1" applyBorder="1" applyAlignment="1">
      <alignment horizontal="center" vertical="center"/>
    </xf>
    <xf numFmtId="0" fontId="3" fillId="65" borderId="36" xfId="1700" applyFont="1" applyFill="1" applyBorder="1" applyAlignment="1">
      <alignment horizontal="left" vertical="center" wrapText="1"/>
    </xf>
    <xf numFmtId="0" fontId="3" fillId="65" borderId="36" xfId="1700" quotePrefix="1" applyFont="1" applyFill="1" applyBorder="1" applyAlignment="1">
      <alignment horizontal="left" vertical="center" wrapText="1"/>
    </xf>
    <xf numFmtId="0" fontId="2" fillId="65" borderId="27" xfId="1700" applyFont="1" applyFill="1" applyBorder="1"/>
    <xf numFmtId="0" fontId="5" fillId="65" borderId="29" xfId="1700" applyFont="1" applyFill="1" applyBorder="1" applyAlignment="1">
      <alignment horizontal="center" vertical="center"/>
    </xf>
    <xf numFmtId="0" fontId="5" fillId="65" borderId="31" xfId="1700" applyFont="1" applyFill="1" applyBorder="1" applyAlignment="1">
      <alignment horizontal="center" vertical="center"/>
    </xf>
    <xf numFmtId="16" fontId="2" fillId="0" borderId="0" xfId="1700" applyNumberFormat="1" applyFont="1" applyFill="1" applyBorder="1" applyAlignment="1">
      <alignment horizontal="left"/>
    </xf>
    <xf numFmtId="0" fontId="2" fillId="0" borderId="0" xfId="1700" applyFont="1" applyFill="1" applyBorder="1" applyAlignment="1">
      <alignment horizontal="left"/>
    </xf>
    <xf numFmtId="0" fontId="75" fillId="0" borderId="0" xfId="0" applyFont="1" applyFill="1" applyBorder="1" applyAlignment="1"/>
    <xf numFmtId="0" fontId="4" fillId="0" borderId="25" xfId="1700" quotePrefix="1" applyFont="1" applyBorder="1" applyAlignment="1">
      <alignment horizontal="center" vertical="center" wrapText="1"/>
    </xf>
    <xf numFmtId="0" fontId="4" fillId="0" borderId="24" xfId="1700" applyFont="1" applyBorder="1" applyAlignment="1">
      <alignment horizontal="center" vertical="center" wrapText="1"/>
    </xf>
    <xf numFmtId="0" fontId="2" fillId="0" borderId="47" xfId="1700" applyBorder="1" applyAlignment="1"/>
    <xf numFmtId="0" fontId="5" fillId="33" borderId="0" xfId="1700" quotePrefix="1" applyFont="1" applyFill="1" applyBorder="1" applyAlignment="1">
      <alignment horizontal="center" vertical="center"/>
    </xf>
    <xf numFmtId="0" fontId="5" fillId="34" borderId="0" xfId="1700" quotePrefix="1" applyFont="1" applyFill="1" applyBorder="1" applyAlignment="1">
      <alignment horizontal="center" vertical="center"/>
    </xf>
    <xf numFmtId="0" fontId="5" fillId="34" borderId="32" xfId="1700" quotePrefix="1" applyFont="1" applyFill="1" applyBorder="1" applyAlignment="1">
      <alignment horizontal="center" vertical="center"/>
    </xf>
    <xf numFmtId="0" fontId="5" fillId="34" borderId="34" xfId="1700" quotePrefix="1" applyFont="1" applyFill="1" applyBorder="1" applyAlignment="1">
      <alignment horizontal="center" vertical="center"/>
    </xf>
    <xf numFmtId="0" fontId="5" fillId="34" borderId="33" xfId="1700" quotePrefix="1" applyFont="1" applyFill="1" applyBorder="1" applyAlignment="1">
      <alignment horizontal="center" vertical="center"/>
    </xf>
    <xf numFmtId="0" fontId="3" fillId="65" borderId="26" xfId="1700" applyFont="1" applyFill="1" applyBorder="1" applyAlignment="1">
      <alignment horizontal="center" vertical="center" textRotation="62"/>
    </xf>
    <xf numFmtId="0" fontId="3" fillId="65" borderId="28" xfId="1700" applyFont="1" applyFill="1" applyBorder="1" applyAlignment="1">
      <alignment horizontal="center" vertical="center" textRotation="62"/>
    </xf>
    <xf numFmtId="0" fontId="6" fillId="65" borderId="46" xfId="1700" applyFont="1" applyFill="1" applyBorder="1" applyAlignment="1">
      <alignment horizontal="center" textRotation="62"/>
    </xf>
    <xf numFmtId="0" fontId="4" fillId="65" borderId="27" xfId="1700" quotePrefix="1" applyFont="1" applyFill="1" applyBorder="1" applyAlignment="1">
      <alignment horizontal="center" vertical="center" wrapText="1"/>
    </xf>
    <xf numFmtId="0" fontId="4" fillId="65" borderId="0" xfId="1700" quotePrefix="1" applyFont="1" applyFill="1" applyBorder="1" applyAlignment="1">
      <alignment horizontal="center" vertical="center" wrapText="1"/>
    </xf>
    <xf numFmtId="0" fontId="2" fillId="65" borderId="19" xfId="1700" applyFont="1" applyFill="1" applyBorder="1" applyAlignment="1"/>
    <xf numFmtId="0" fontId="4" fillId="0" borderId="27" xfId="1700" quotePrefix="1" applyFont="1" applyBorder="1" applyAlignment="1">
      <alignment horizontal="center" vertical="center" wrapText="1"/>
    </xf>
    <xf numFmtId="0" fontId="4" fillId="0" borderId="0" xfId="1700" quotePrefix="1" applyFont="1" applyBorder="1" applyAlignment="1">
      <alignment horizontal="center" vertical="center" wrapText="1"/>
    </xf>
    <xf numFmtId="0" fontId="2" fillId="0" borderId="19" xfId="1700" applyBorder="1" applyAlignment="1"/>
    <xf numFmtId="0" fontId="5" fillId="65" borderId="32" xfId="1700" quotePrefix="1" applyFont="1" applyFill="1" applyBorder="1" applyAlignment="1">
      <alignment horizontal="center" vertical="center"/>
    </xf>
    <xf numFmtId="0" fontId="5" fillId="65" borderId="34" xfId="1700" quotePrefix="1" applyFont="1" applyFill="1" applyBorder="1" applyAlignment="1">
      <alignment horizontal="center" vertical="center"/>
    </xf>
    <xf numFmtId="0" fontId="5" fillId="65" borderId="33" xfId="1700" quotePrefix="1" applyFont="1" applyFill="1" applyBorder="1" applyAlignment="1">
      <alignment horizontal="center" vertical="center"/>
    </xf>
    <xf numFmtId="0" fontId="2" fillId="0" borderId="0" xfId="1700" quotePrefix="1" applyFont="1" applyFill="1" applyBorder="1" applyAlignment="1">
      <alignment horizontal="left"/>
    </xf>
    <xf numFmtId="0" fontId="5" fillId="34" borderId="48" xfId="1700" quotePrefix="1" applyFont="1" applyFill="1" applyBorder="1" applyAlignment="1">
      <alignment horizontal="center" vertical="center"/>
    </xf>
    <xf numFmtId="0" fontId="5" fillId="34" borderId="49" xfId="1700" quotePrefix="1" applyFont="1" applyFill="1" applyBorder="1" applyAlignment="1">
      <alignment horizontal="center" vertical="center"/>
    </xf>
    <xf numFmtId="0" fontId="5" fillId="34" borderId="50" xfId="1700" quotePrefix="1" applyFont="1" applyFill="1" applyBorder="1" applyAlignment="1">
      <alignment horizontal="center" vertical="center"/>
    </xf>
    <xf numFmtId="0" fontId="5" fillId="65" borderId="35" xfId="1700" applyFont="1" applyFill="1" applyBorder="1" applyAlignment="1">
      <alignment horizontal="center" vertical="center"/>
    </xf>
    <xf numFmtId="0" fontId="2" fillId="65" borderId="36" xfId="1700" applyFont="1" applyFill="1" applyBorder="1" applyAlignment="1">
      <alignment vertical="center"/>
    </xf>
    <xf numFmtId="0" fontId="2" fillId="65" borderId="30" xfId="1700" applyFont="1" applyFill="1" applyBorder="1" applyAlignment="1">
      <alignment vertical="center"/>
    </xf>
    <xf numFmtId="0" fontId="5" fillId="33" borderId="27" xfId="1700" quotePrefix="1" applyFont="1" applyFill="1" applyBorder="1" applyAlignment="1">
      <alignment horizontal="center" vertical="center"/>
    </xf>
    <xf numFmtId="0" fontId="5" fillId="34" borderId="27" xfId="1700" quotePrefix="1" applyFont="1" applyFill="1" applyBorder="1" applyAlignment="1">
      <alignment horizontal="center" vertical="center"/>
    </xf>
  </cellXfs>
  <cellStyles count="2922">
    <cellStyle name="=C:\WINNT40\SYSTEM32\COMMAND.COM" xfId="1"/>
    <cellStyle name="=C:\WINNT40\SYSTEM32\COMMAND.COM 2" xfId="2"/>
    <cellStyle name="=C:\WINNT40\SYSTEM32\COMMAND.COM 3" xfId="3"/>
    <cellStyle name="=C:\WINNT40\SYSTEM32\COMMAND.COM 4" xfId="4"/>
    <cellStyle name="=C:\WINNT40\SYSTEM32\COMMAND.COM 5" xfId="5"/>
    <cellStyle name="=C:\WINNT40\SYSTEM32\COMMAND.COM 6" xfId="6"/>
    <cellStyle name="=C:\WINNT40\SYSTEM32\COMMAND.COM 7" xfId="7"/>
    <cellStyle name="1bf845f3d3" xfId="8"/>
    <cellStyle name="20% - Accent1 10" xfId="9"/>
    <cellStyle name="20% - Accent1 10 2" xfId="10"/>
    <cellStyle name="20% - Accent1 11" xfId="11"/>
    <cellStyle name="20% - Accent1 11 2" xfId="12"/>
    <cellStyle name="20% - Accent1 12" xfId="13"/>
    <cellStyle name="20% - Accent1 12 2" xfId="14"/>
    <cellStyle name="20% - Accent1 13" xfId="15"/>
    <cellStyle name="20% - Accent1 13 2" xfId="16"/>
    <cellStyle name="20% - Accent1 14" xfId="17"/>
    <cellStyle name="20% - Accent1 14 2" xfId="18"/>
    <cellStyle name="20% - Accent1 15" xfId="19"/>
    <cellStyle name="20% - Accent1 15 2" xfId="20"/>
    <cellStyle name="20% - Accent1 16" xfId="21"/>
    <cellStyle name="20% - Accent1 16 2" xfId="22"/>
    <cellStyle name="20% - Accent1 17" xfId="23"/>
    <cellStyle name="20% - Accent1 17 2" xfId="24"/>
    <cellStyle name="20% - Accent1 2" xfId="25"/>
    <cellStyle name="20% - Accent1 2 2" xfId="26"/>
    <cellStyle name="20% - Accent1 2 2 2" xfId="27"/>
    <cellStyle name="20% - Accent1 2 3" xfId="28"/>
    <cellStyle name="20% - Accent1 2 3 2" xfId="29"/>
    <cellStyle name="20% - Accent1 2 4" xfId="30"/>
    <cellStyle name="20% - Accent1 2 4 2" xfId="31"/>
    <cellStyle name="20% - Accent1 2 5" xfId="32"/>
    <cellStyle name="20% - Accent1 2 5 2" xfId="33"/>
    <cellStyle name="20% - Accent1 2 6" xfId="34"/>
    <cellStyle name="20% - Accent1 2 6 2" xfId="35"/>
    <cellStyle name="20% - Accent1 2 7" xfId="36"/>
    <cellStyle name="20% - Accent1 2 7 2" xfId="37"/>
    <cellStyle name="20% - Accent1 2 8" xfId="38"/>
    <cellStyle name="20% - Accent1 2 9" xfId="39"/>
    <cellStyle name="20% - Accent1 3" xfId="40"/>
    <cellStyle name="20% - Accent1 3 2" xfId="41"/>
    <cellStyle name="20% - Accent1 3 3" xfId="42"/>
    <cellStyle name="20% - Accent1 3 4" xfId="43"/>
    <cellStyle name="20% - Accent1 4" xfId="44"/>
    <cellStyle name="20% - Accent1 4 2" xfId="45"/>
    <cellStyle name="20% - Accent1 5" xfId="46"/>
    <cellStyle name="20% - Accent1 5 2" xfId="47"/>
    <cellStyle name="20% - Accent1 6" xfId="48"/>
    <cellStyle name="20% - Accent1 6 2" xfId="49"/>
    <cellStyle name="20% - Accent1 7" xfId="50"/>
    <cellStyle name="20% - Accent1 7 2" xfId="51"/>
    <cellStyle name="20% - Accent1 8" xfId="52"/>
    <cellStyle name="20% - Accent1 8 2" xfId="53"/>
    <cellStyle name="20% - Accent1 9" xfId="54"/>
    <cellStyle name="20% - Accent1 9 2" xfId="55"/>
    <cellStyle name="20% - Accent2 10" xfId="56"/>
    <cellStyle name="20% - Accent2 10 2" xfId="57"/>
    <cellStyle name="20% - Accent2 11" xfId="58"/>
    <cellStyle name="20% - Accent2 11 2" xfId="59"/>
    <cellStyle name="20% - Accent2 12" xfId="60"/>
    <cellStyle name="20% - Accent2 12 2" xfId="61"/>
    <cellStyle name="20% - Accent2 13" xfId="62"/>
    <cellStyle name="20% - Accent2 13 2" xfId="63"/>
    <cellStyle name="20% - Accent2 14" xfId="64"/>
    <cellStyle name="20% - Accent2 14 2" xfId="65"/>
    <cellStyle name="20% - Accent2 15" xfId="66"/>
    <cellStyle name="20% - Accent2 15 2" xfId="67"/>
    <cellStyle name="20% - Accent2 16" xfId="68"/>
    <cellStyle name="20% - Accent2 16 2" xfId="69"/>
    <cellStyle name="20% - Accent2 17" xfId="70"/>
    <cellStyle name="20% - Accent2 17 2" xfId="71"/>
    <cellStyle name="20% - Accent2 2" xfId="72"/>
    <cellStyle name="20% - Accent2 2 2" xfId="73"/>
    <cellStyle name="20% - Accent2 2 2 2" xfId="74"/>
    <cellStyle name="20% - Accent2 2 3" xfId="75"/>
    <cellStyle name="20% - Accent2 2 3 2" xfId="76"/>
    <cellStyle name="20% - Accent2 2 4" xfId="77"/>
    <cellStyle name="20% - Accent2 2 4 2" xfId="78"/>
    <cellStyle name="20% - Accent2 2 5" xfId="79"/>
    <cellStyle name="20% - Accent2 2 5 2" xfId="80"/>
    <cellStyle name="20% - Accent2 2 6" xfId="81"/>
    <cellStyle name="20% - Accent2 2 6 2" xfId="82"/>
    <cellStyle name="20% - Accent2 2 7" xfId="83"/>
    <cellStyle name="20% - Accent2 2 7 2" xfId="84"/>
    <cellStyle name="20% - Accent2 2 8" xfId="85"/>
    <cellStyle name="20% - Accent2 2 9" xfId="86"/>
    <cellStyle name="20% - Accent2 3" xfId="87"/>
    <cellStyle name="20% - Accent2 3 2" xfId="88"/>
    <cellStyle name="20% - Accent2 3 3" xfId="89"/>
    <cellStyle name="20% - Accent2 3 4" xfId="90"/>
    <cellStyle name="20% - Accent2 4" xfId="91"/>
    <cellStyle name="20% - Accent2 4 2" xfId="92"/>
    <cellStyle name="20% - Accent2 5" xfId="93"/>
    <cellStyle name="20% - Accent2 5 2" xfId="94"/>
    <cellStyle name="20% - Accent2 6" xfId="95"/>
    <cellStyle name="20% - Accent2 6 2" xfId="96"/>
    <cellStyle name="20% - Accent2 7" xfId="97"/>
    <cellStyle name="20% - Accent2 7 2" xfId="98"/>
    <cellStyle name="20% - Accent2 8" xfId="99"/>
    <cellStyle name="20% - Accent2 8 2" xfId="100"/>
    <cellStyle name="20% - Accent2 9" xfId="101"/>
    <cellStyle name="20% - Accent2 9 2" xfId="102"/>
    <cellStyle name="20% - Accent3 10" xfId="103"/>
    <cellStyle name="20% - Accent3 10 2" xfId="104"/>
    <cellStyle name="20% - Accent3 11" xfId="105"/>
    <cellStyle name="20% - Accent3 11 2" xfId="106"/>
    <cellStyle name="20% - Accent3 12" xfId="107"/>
    <cellStyle name="20% - Accent3 12 2" xfId="108"/>
    <cellStyle name="20% - Accent3 13" xfId="109"/>
    <cellStyle name="20% - Accent3 13 2" xfId="110"/>
    <cellStyle name="20% - Accent3 14" xfId="111"/>
    <cellStyle name="20% - Accent3 14 2" xfId="112"/>
    <cellStyle name="20% - Accent3 15" xfId="113"/>
    <cellStyle name="20% - Accent3 15 2" xfId="114"/>
    <cellStyle name="20% - Accent3 16" xfId="115"/>
    <cellStyle name="20% - Accent3 16 2" xfId="116"/>
    <cellStyle name="20% - Accent3 17" xfId="117"/>
    <cellStyle name="20% - Accent3 17 2" xfId="118"/>
    <cellStyle name="20% - Accent3 2" xfId="119"/>
    <cellStyle name="20% - Accent3 2 2" xfId="120"/>
    <cellStyle name="20% - Accent3 2 2 2" xfId="121"/>
    <cellStyle name="20% - Accent3 2 3" xfId="122"/>
    <cellStyle name="20% - Accent3 2 3 2" xfId="123"/>
    <cellStyle name="20% - Accent3 2 4" xfId="124"/>
    <cellStyle name="20% - Accent3 2 4 2" xfId="125"/>
    <cellStyle name="20% - Accent3 2 5" xfId="126"/>
    <cellStyle name="20% - Accent3 2 5 2" xfId="127"/>
    <cellStyle name="20% - Accent3 2 6" xfId="128"/>
    <cellStyle name="20% - Accent3 2 6 2" xfId="129"/>
    <cellStyle name="20% - Accent3 2 7" xfId="130"/>
    <cellStyle name="20% - Accent3 2 7 2" xfId="131"/>
    <cellStyle name="20% - Accent3 2 8" xfId="132"/>
    <cellStyle name="20% - Accent3 2 9" xfId="133"/>
    <cellStyle name="20% - Accent3 3" xfId="134"/>
    <cellStyle name="20% - Accent3 3 2" xfId="135"/>
    <cellStyle name="20% - Accent3 3 3" xfId="136"/>
    <cellStyle name="20% - Accent3 3 4" xfId="137"/>
    <cellStyle name="20% - Accent3 4" xfId="138"/>
    <cellStyle name="20% - Accent3 4 2" xfId="139"/>
    <cellStyle name="20% - Accent3 5" xfId="140"/>
    <cellStyle name="20% - Accent3 5 2" xfId="141"/>
    <cellStyle name="20% - Accent3 6" xfId="142"/>
    <cellStyle name="20% - Accent3 6 2" xfId="143"/>
    <cellStyle name="20% - Accent3 7" xfId="144"/>
    <cellStyle name="20% - Accent3 7 2" xfId="145"/>
    <cellStyle name="20% - Accent3 8" xfId="146"/>
    <cellStyle name="20% - Accent3 8 2" xfId="147"/>
    <cellStyle name="20% - Accent3 9" xfId="148"/>
    <cellStyle name="20% - Accent3 9 2" xfId="149"/>
    <cellStyle name="20% - Accent4 10" xfId="150"/>
    <cellStyle name="20% - Accent4 10 2" xfId="151"/>
    <cellStyle name="20% - Accent4 11" xfId="152"/>
    <cellStyle name="20% - Accent4 11 2" xfId="153"/>
    <cellStyle name="20% - Accent4 12" xfId="154"/>
    <cellStyle name="20% - Accent4 12 2" xfId="155"/>
    <cellStyle name="20% - Accent4 13" xfId="156"/>
    <cellStyle name="20% - Accent4 13 2" xfId="157"/>
    <cellStyle name="20% - Accent4 14" xfId="158"/>
    <cellStyle name="20% - Accent4 14 2" xfId="159"/>
    <cellStyle name="20% - Accent4 15" xfId="160"/>
    <cellStyle name="20% - Accent4 15 2" xfId="161"/>
    <cellStyle name="20% - Accent4 16" xfId="162"/>
    <cellStyle name="20% - Accent4 16 2" xfId="163"/>
    <cellStyle name="20% - Accent4 17" xfId="164"/>
    <cellStyle name="20% - Accent4 17 2" xfId="165"/>
    <cellStyle name="20% - Accent4 2" xfId="166"/>
    <cellStyle name="20% - Accent4 2 2" xfId="167"/>
    <cellStyle name="20% - Accent4 2 2 2" xfId="168"/>
    <cellStyle name="20% - Accent4 2 3" xfId="169"/>
    <cellStyle name="20% - Accent4 2 3 2" xfId="170"/>
    <cellStyle name="20% - Accent4 2 4" xfId="171"/>
    <cellStyle name="20% - Accent4 2 4 2" xfId="172"/>
    <cellStyle name="20% - Accent4 2 5" xfId="173"/>
    <cellStyle name="20% - Accent4 2 5 2" xfId="174"/>
    <cellStyle name="20% - Accent4 2 6" xfId="175"/>
    <cellStyle name="20% - Accent4 2 6 2" xfId="176"/>
    <cellStyle name="20% - Accent4 2 7" xfId="177"/>
    <cellStyle name="20% - Accent4 2 7 2" xfId="178"/>
    <cellStyle name="20% - Accent4 2 8" xfId="179"/>
    <cellStyle name="20% - Accent4 2 9" xfId="180"/>
    <cellStyle name="20% - Accent4 3" xfId="181"/>
    <cellStyle name="20% - Accent4 3 2" xfId="182"/>
    <cellStyle name="20% - Accent4 3 3" xfId="183"/>
    <cellStyle name="20% - Accent4 3 4" xfId="184"/>
    <cellStyle name="20% - Accent4 4" xfId="185"/>
    <cellStyle name="20% - Accent4 4 2" xfId="186"/>
    <cellStyle name="20% - Accent4 5" xfId="187"/>
    <cellStyle name="20% - Accent4 5 2" xfId="188"/>
    <cellStyle name="20% - Accent4 6" xfId="189"/>
    <cellStyle name="20% - Accent4 6 2" xfId="190"/>
    <cellStyle name="20% - Accent4 7" xfId="191"/>
    <cellStyle name="20% - Accent4 7 2" xfId="192"/>
    <cellStyle name="20% - Accent4 8" xfId="193"/>
    <cellStyle name="20% - Accent4 8 2" xfId="194"/>
    <cellStyle name="20% - Accent4 9" xfId="195"/>
    <cellStyle name="20% - Accent4 9 2" xfId="196"/>
    <cellStyle name="20% - Accent5 10" xfId="197"/>
    <cellStyle name="20% - Accent5 10 2" xfId="198"/>
    <cellStyle name="20% - Accent5 11" xfId="199"/>
    <cellStyle name="20% - Accent5 11 2" xfId="200"/>
    <cellStyle name="20% - Accent5 12" xfId="201"/>
    <cellStyle name="20% - Accent5 12 2" xfId="202"/>
    <cellStyle name="20% - Accent5 13" xfId="203"/>
    <cellStyle name="20% - Accent5 13 2" xfId="204"/>
    <cellStyle name="20% - Accent5 14" xfId="205"/>
    <cellStyle name="20% - Accent5 14 2" xfId="206"/>
    <cellStyle name="20% - Accent5 15" xfId="207"/>
    <cellStyle name="20% - Accent5 15 2" xfId="208"/>
    <cellStyle name="20% - Accent5 16" xfId="209"/>
    <cellStyle name="20% - Accent5 16 2" xfId="210"/>
    <cellStyle name="20% - Accent5 17" xfId="211"/>
    <cellStyle name="20% - Accent5 17 2" xfId="212"/>
    <cellStyle name="20% - Accent5 2" xfId="213"/>
    <cellStyle name="20% - Accent5 2 2" xfId="214"/>
    <cellStyle name="20% - Accent5 2 2 2" xfId="215"/>
    <cellStyle name="20% - Accent5 2 3" xfId="216"/>
    <cellStyle name="20% - Accent5 2 3 2" xfId="217"/>
    <cellStyle name="20% - Accent5 2 4" xfId="218"/>
    <cellStyle name="20% - Accent5 2 4 2" xfId="219"/>
    <cellStyle name="20% - Accent5 2 5" xfId="220"/>
    <cellStyle name="20% - Accent5 2 5 2" xfId="221"/>
    <cellStyle name="20% - Accent5 2 6" xfId="222"/>
    <cellStyle name="20% - Accent5 2 6 2" xfId="223"/>
    <cellStyle name="20% - Accent5 2 7" xfId="224"/>
    <cellStyle name="20% - Accent5 2 7 2" xfId="225"/>
    <cellStyle name="20% - Accent5 2 8" xfId="226"/>
    <cellStyle name="20% - Accent5 2 9" xfId="227"/>
    <cellStyle name="20% - Accent5 3" xfId="228"/>
    <cellStyle name="20% - Accent5 3 2" xfId="229"/>
    <cellStyle name="20% - Accent5 3 3" xfId="230"/>
    <cellStyle name="20% - Accent5 3 4" xfId="231"/>
    <cellStyle name="20% - Accent5 4" xfId="232"/>
    <cellStyle name="20% - Accent5 4 2" xfId="233"/>
    <cellStyle name="20% - Accent5 5" xfId="234"/>
    <cellStyle name="20% - Accent5 5 2" xfId="235"/>
    <cellStyle name="20% - Accent5 6" xfId="236"/>
    <cellStyle name="20% - Accent5 6 2" xfId="237"/>
    <cellStyle name="20% - Accent5 7" xfId="238"/>
    <cellStyle name="20% - Accent5 7 2" xfId="239"/>
    <cellStyle name="20% - Accent5 8" xfId="240"/>
    <cellStyle name="20% - Accent5 8 2" xfId="241"/>
    <cellStyle name="20% - Accent5 9" xfId="242"/>
    <cellStyle name="20% - Accent5 9 2" xfId="243"/>
    <cellStyle name="20% - Accent6 10" xfId="244"/>
    <cellStyle name="20% - Accent6 10 2" xfId="245"/>
    <cellStyle name="20% - Accent6 11" xfId="246"/>
    <cellStyle name="20% - Accent6 11 2" xfId="247"/>
    <cellStyle name="20% - Accent6 12" xfId="248"/>
    <cellStyle name="20% - Accent6 12 2" xfId="249"/>
    <cellStyle name="20% - Accent6 13" xfId="250"/>
    <cellStyle name="20% - Accent6 13 2" xfId="251"/>
    <cellStyle name="20% - Accent6 14" xfId="252"/>
    <cellStyle name="20% - Accent6 14 2" xfId="253"/>
    <cellStyle name="20% - Accent6 15" xfId="254"/>
    <cellStyle name="20% - Accent6 15 2" xfId="255"/>
    <cellStyle name="20% - Accent6 16" xfId="256"/>
    <cellStyle name="20% - Accent6 16 2" xfId="257"/>
    <cellStyle name="20% - Accent6 17" xfId="258"/>
    <cellStyle name="20% - Accent6 17 2" xfId="259"/>
    <cellStyle name="20% - Accent6 2" xfId="260"/>
    <cellStyle name="20% - Accent6 2 2" xfId="261"/>
    <cellStyle name="20% - Accent6 2 2 2" xfId="262"/>
    <cellStyle name="20% - Accent6 2 3" xfId="263"/>
    <cellStyle name="20% - Accent6 2 3 2" xfId="264"/>
    <cellStyle name="20% - Accent6 2 4" xfId="265"/>
    <cellStyle name="20% - Accent6 2 4 2" xfId="266"/>
    <cellStyle name="20% - Accent6 2 5" xfId="267"/>
    <cellStyle name="20% - Accent6 2 5 2" xfId="268"/>
    <cellStyle name="20% - Accent6 2 6" xfId="269"/>
    <cellStyle name="20% - Accent6 2 6 2" xfId="270"/>
    <cellStyle name="20% - Accent6 2 7" xfId="271"/>
    <cellStyle name="20% - Accent6 2 7 2" xfId="272"/>
    <cellStyle name="20% - Accent6 2 8" xfId="273"/>
    <cellStyle name="20% - Accent6 2 9" xfId="274"/>
    <cellStyle name="20% - Accent6 3" xfId="275"/>
    <cellStyle name="20% - Accent6 3 2" xfId="276"/>
    <cellStyle name="20% - Accent6 3 3" xfId="277"/>
    <cellStyle name="20% - Accent6 3 4" xfId="278"/>
    <cellStyle name="20% - Accent6 4" xfId="279"/>
    <cellStyle name="20% - Accent6 4 2" xfId="280"/>
    <cellStyle name="20% - Accent6 5" xfId="281"/>
    <cellStyle name="20% - Accent6 5 2" xfId="282"/>
    <cellStyle name="20% - Accent6 6" xfId="283"/>
    <cellStyle name="20% - Accent6 6 2" xfId="284"/>
    <cellStyle name="20% - Accent6 7" xfId="285"/>
    <cellStyle name="20% - Accent6 7 2" xfId="286"/>
    <cellStyle name="20% - Accent6 8" xfId="287"/>
    <cellStyle name="20% - Accent6 8 2" xfId="288"/>
    <cellStyle name="20% - Accent6 9" xfId="289"/>
    <cellStyle name="20% - Accent6 9 2" xfId="290"/>
    <cellStyle name="25c734c591" xfId="291"/>
    <cellStyle name="40% - Accent1 10" xfId="292"/>
    <cellStyle name="40% - Accent1 10 2" xfId="293"/>
    <cellStyle name="40% - Accent1 11" xfId="294"/>
    <cellStyle name="40% - Accent1 11 2" xfId="295"/>
    <cellStyle name="40% - Accent1 12" xfId="296"/>
    <cellStyle name="40% - Accent1 12 2" xfId="297"/>
    <cellStyle name="40% - Accent1 13" xfId="298"/>
    <cellStyle name="40% - Accent1 13 2" xfId="299"/>
    <cellStyle name="40% - Accent1 14" xfId="300"/>
    <cellStyle name="40% - Accent1 14 2" xfId="301"/>
    <cellStyle name="40% - Accent1 15" xfId="302"/>
    <cellStyle name="40% - Accent1 15 2" xfId="303"/>
    <cellStyle name="40% - Accent1 16" xfId="304"/>
    <cellStyle name="40% - Accent1 16 2" xfId="305"/>
    <cellStyle name="40% - Accent1 17" xfId="306"/>
    <cellStyle name="40% - Accent1 17 2" xfId="307"/>
    <cellStyle name="40% - Accent1 2" xfId="308"/>
    <cellStyle name="40% - Accent1 2 2" xfId="309"/>
    <cellStyle name="40% - Accent1 2 2 2" xfId="310"/>
    <cellStyle name="40% - Accent1 2 3" xfId="311"/>
    <cellStyle name="40% - Accent1 2 3 2" xfId="312"/>
    <cellStyle name="40% - Accent1 2 4" xfId="313"/>
    <cellStyle name="40% - Accent1 2 4 2" xfId="314"/>
    <cellStyle name="40% - Accent1 2 5" xfId="315"/>
    <cellStyle name="40% - Accent1 2 5 2" xfId="316"/>
    <cellStyle name="40% - Accent1 2 6" xfId="317"/>
    <cellStyle name="40% - Accent1 2 6 2" xfId="318"/>
    <cellStyle name="40% - Accent1 2 7" xfId="319"/>
    <cellStyle name="40% - Accent1 2 7 2" xfId="320"/>
    <cellStyle name="40% - Accent1 2 8" xfId="321"/>
    <cellStyle name="40% - Accent1 2 9" xfId="322"/>
    <cellStyle name="40% - Accent1 3" xfId="323"/>
    <cellStyle name="40% - Accent1 3 2" xfId="324"/>
    <cellStyle name="40% - Accent1 3 3" xfId="325"/>
    <cellStyle name="40% - Accent1 3 4" xfId="326"/>
    <cellStyle name="40% - Accent1 4" xfId="327"/>
    <cellStyle name="40% - Accent1 4 2" xfId="328"/>
    <cellStyle name="40% - Accent1 5" xfId="329"/>
    <cellStyle name="40% - Accent1 5 2" xfId="330"/>
    <cellStyle name="40% - Accent1 6" xfId="331"/>
    <cellStyle name="40% - Accent1 6 2" xfId="332"/>
    <cellStyle name="40% - Accent1 7" xfId="333"/>
    <cellStyle name="40% - Accent1 7 2" xfId="334"/>
    <cellStyle name="40% - Accent1 8" xfId="335"/>
    <cellStyle name="40% - Accent1 8 2" xfId="336"/>
    <cellStyle name="40% - Accent1 9" xfId="337"/>
    <cellStyle name="40% - Accent1 9 2" xfId="338"/>
    <cellStyle name="40% - Accent2 10" xfId="339"/>
    <cellStyle name="40% - Accent2 10 2" xfId="340"/>
    <cellStyle name="40% - Accent2 11" xfId="341"/>
    <cellStyle name="40% - Accent2 11 2" xfId="342"/>
    <cellStyle name="40% - Accent2 12" xfId="343"/>
    <cellStyle name="40% - Accent2 12 2" xfId="344"/>
    <cellStyle name="40% - Accent2 13" xfId="345"/>
    <cellStyle name="40% - Accent2 13 2" xfId="346"/>
    <cellStyle name="40% - Accent2 14" xfId="347"/>
    <cellStyle name="40% - Accent2 14 2" xfId="348"/>
    <cellStyle name="40% - Accent2 15" xfId="349"/>
    <cellStyle name="40% - Accent2 15 2" xfId="350"/>
    <cellStyle name="40% - Accent2 16" xfId="351"/>
    <cellStyle name="40% - Accent2 16 2" xfId="352"/>
    <cellStyle name="40% - Accent2 17" xfId="353"/>
    <cellStyle name="40% - Accent2 17 2" xfId="354"/>
    <cellStyle name="40% - Accent2 2" xfId="355"/>
    <cellStyle name="40% - Accent2 2 2" xfId="356"/>
    <cellStyle name="40% - Accent2 2 2 2" xfId="357"/>
    <cellStyle name="40% - Accent2 2 3" xfId="358"/>
    <cellStyle name="40% - Accent2 2 3 2" xfId="359"/>
    <cellStyle name="40% - Accent2 2 4" xfId="360"/>
    <cellStyle name="40% - Accent2 2 4 2" xfId="361"/>
    <cellStyle name="40% - Accent2 2 5" xfId="362"/>
    <cellStyle name="40% - Accent2 2 5 2" xfId="363"/>
    <cellStyle name="40% - Accent2 2 6" xfId="364"/>
    <cellStyle name="40% - Accent2 2 6 2" xfId="365"/>
    <cellStyle name="40% - Accent2 2 7" xfId="366"/>
    <cellStyle name="40% - Accent2 2 7 2" xfId="367"/>
    <cellStyle name="40% - Accent2 2 8" xfId="368"/>
    <cellStyle name="40% - Accent2 2 9" xfId="369"/>
    <cellStyle name="40% - Accent2 3" xfId="370"/>
    <cellStyle name="40% - Accent2 3 2" xfId="371"/>
    <cellStyle name="40% - Accent2 3 3" xfId="372"/>
    <cellStyle name="40% - Accent2 3 4" xfId="373"/>
    <cellStyle name="40% - Accent2 4" xfId="374"/>
    <cellStyle name="40% - Accent2 4 2" xfId="375"/>
    <cellStyle name="40% - Accent2 5" xfId="376"/>
    <cellStyle name="40% - Accent2 5 2" xfId="377"/>
    <cellStyle name="40% - Accent2 6" xfId="378"/>
    <cellStyle name="40% - Accent2 6 2" xfId="379"/>
    <cellStyle name="40% - Accent2 7" xfId="380"/>
    <cellStyle name="40% - Accent2 7 2" xfId="381"/>
    <cellStyle name="40% - Accent2 8" xfId="382"/>
    <cellStyle name="40% - Accent2 8 2" xfId="383"/>
    <cellStyle name="40% - Accent2 9" xfId="384"/>
    <cellStyle name="40% - Accent2 9 2" xfId="385"/>
    <cellStyle name="40% - Accent3 10" xfId="386"/>
    <cellStyle name="40% - Accent3 10 2" xfId="387"/>
    <cellStyle name="40% - Accent3 11" xfId="388"/>
    <cellStyle name="40% - Accent3 11 2" xfId="389"/>
    <cellStyle name="40% - Accent3 12" xfId="390"/>
    <cellStyle name="40% - Accent3 12 2" xfId="391"/>
    <cellStyle name="40% - Accent3 13" xfId="392"/>
    <cellStyle name="40% - Accent3 13 2" xfId="393"/>
    <cellStyle name="40% - Accent3 14" xfId="394"/>
    <cellStyle name="40% - Accent3 14 2" xfId="395"/>
    <cellStyle name="40% - Accent3 15" xfId="396"/>
    <cellStyle name="40% - Accent3 15 2" xfId="397"/>
    <cellStyle name="40% - Accent3 16" xfId="398"/>
    <cellStyle name="40% - Accent3 16 2" xfId="399"/>
    <cellStyle name="40% - Accent3 17" xfId="400"/>
    <cellStyle name="40% - Accent3 17 2" xfId="401"/>
    <cellStyle name="40% - Accent3 2" xfId="402"/>
    <cellStyle name="40% - Accent3 2 2" xfId="403"/>
    <cellStyle name="40% - Accent3 2 2 2" xfId="404"/>
    <cellStyle name="40% - Accent3 2 3" xfId="405"/>
    <cellStyle name="40% - Accent3 2 3 2" xfId="406"/>
    <cellStyle name="40% - Accent3 2 4" xfId="407"/>
    <cellStyle name="40% - Accent3 2 4 2" xfId="408"/>
    <cellStyle name="40% - Accent3 2 5" xfId="409"/>
    <cellStyle name="40% - Accent3 2 5 2" xfId="410"/>
    <cellStyle name="40% - Accent3 2 6" xfId="411"/>
    <cellStyle name="40% - Accent3 2 6 2" xfId="412"/>
    <cellStyle name="40% - Accent3 2 7" xfId="413"/>
    <cellStyle name="40% - Accent3 2 7 2" xfId="414"/>
    <cellStyle name="40% - Accent3 2 8" xfId="415"/>
    <cellStyle name="40% - Accent3 2 9" xfId="416"/>
    <cellStyle name="40% - Accent3 3" xfId="417"/>
    <cellStyle name="40% - Accent3 3 2" xfId="418"/>
    <cellStyle name="40% - Accent3 3 3" xfId="419"/>
    <cellStyle name="40% - Accent3 3 4" xfId="420"/>
    <cellStyle name="40% - Accent3 4" xfId="421"/>
    <cellStyle name="40% - Accent3 4 2" xfId="422"/>
    <cellStyle name="40% - Accent3 5" xfId="423"/>
    <cellStyle name="40% - Accent3 5 2" xfId="424"/>
    <cellStyle name="40% - Accent3 6" xfId="425"/>
    <cellStyle name="40% - Accent3 6 2" xfId="426"/>
    <cellStyle name="40% - Accent3 7" xfId="427"/>
    <cellStyle name="40% - Accent3 7 2" xfId="428"/>
    <cellStyle name="40% - Accent3 8" xfId="429"/>
    <cellStyle name="40% - Accent3 8 2" xfId="430"/>
    <cellStyle name="40% - Accent3 9" xfId="431"/>
    <cellStyle name="40% - Accent3 9 2" xfId="432"/>
    <cellStyle name="40% - Accent4 10" xfId="433"/>
    <cellStyle name="40% - Accent4 10 2" xfId="434"/>
    <cellStyle name="40% - Accent4 11" xfId="435"/>
    <cellStyle name="40% - Accent4 11 2" xfId="436"/>
    <cellStyle name="40% - Accent4 12" xfId="437"/>
    <cellStyle name="40% - Accent4 12 2" xfId="438"/>
    <cellStyle name="40% - Accent4 13" xfId="439"/>
    <cellStyle name="40% - Accent4 13 2" xfId="440"/>
    <cellStyle name="40% - Accent4 14" xfId="441"/>
    <cellStyle name="40% - Accent4 14 2" xfId="442"/>
    <cellStyle name="40% - Accent4 15" xfId="443"/>
    <cellStyle name="40% - Accent4 15 2" xfId="444"/>
    <cellStyle name="40% - Accent4 16" xfId="445"/>
    <cellStyle name="40% - Accent4 16 2" xfId="446"/>
    <cellStyle name="40% - Accent4 17" xfId="447"/>
    <cellStyle name="40% - Accent4 17 2" xfId="448"/>
    <cellStyle name="40% - Accent4 2" xfId="449"/>
    <cellStyle name="40% - Accent4 2 2" xfId="450"/>
    <cellStyle name="40% - Accent4 2 2 2" xfId="451"/>
    <cellStyle name="40% - Accent4 2 3" xfId="452"/>
    <cellStyle name="40% - Accent4 2 3 2" xfId="453"/>
    <cellStyle name="40% - Accent4 2 4" xfId="454"/>
    <cellStyle name="40% - Accent4 2 4 2" xfId="455"/>
    <cellStyle name="40% - Accent4 2 5" xfId="456"/>
    <cellStyle name="40% - Accent4 2 5 2" xfId="457"/>
    <cellStyle name="40% - Accent4 2 6" xfId="458"/>
    <cellStyle name="40% - Accent4 2 6 2" xfId="459"/>
    <cellStyle name="40% - Accent4 2 7" xfId="460"/>
    <cellStyle name="40% - Accent4 2 7 2" xfId="461"/>
    <cellStyle name="40% - Accent4 2 8" xfId="462"/>
    <cellStyle name="40% - Accent4 2 9" xfId="463"/>
    <cellStyle name="40% - Accent4 3" xfId="464"/>
    <cellStyle name="40% - Accent4 3 2" xfId="465"/>
    <cellStyle name="40% - Accent4 3 3" xfId="466"/>
    <cellStyle name="40% - Accent4 3 4" xfId="467"/>
    <cellStyle name="40% - Accent4 4" xfId="468"/>
    <cellStyle name="40% - Accent4 4 2" xfId="469"/>
    <cellStyle name="40% - Accent4 5" xfId="470"/>
    <cellStyle name="40% - Accent4 5 2" xfId="471"/>
    <cellStyle name="40% - Accent4 6" xfId="472"/>
    <cellStyle name="40% - Accent4 6 2" xfId="473"/>
    <cellStyle name="40% - Accent4 7" xfId="474"/>
    <cellStyle name="40% - Accent4 7 2" xfId="475"/>
    <cellStyle name="40% - Accent4 8" xfId="476"/>
    <cellStyle name="40% - Accent4 8 2" xfId="477"/>
    <cellStyle name="40% - Accent4 9" xfId="478"/>
    <cellStyle name="40% - Accent4 9 2" xfId="479"/>
    <cellStyle name="40% - Accent5 10" xfId="480"/>
    <cellStyle name="40% - Accent5 10 2" xfId="481"/>
    <cellStyle name="40% - Accent5 11" xfId="482"/>
    <cellStyle name="40% - Accent5 11 2" xfId="483"/>
    <cellStyle name="40% - Accent5 12" xfId="484"/>
    <cellStyle name="40% - Accent5 12 2" xfId="485"/>
    <cellStyle name="40% - Accent5 13" xfId="486"/>
    <cellStyle name="40% - Accent5 13 2" xfId="487"/>
    <cellStyle name="40% - Accent5 14" xfId="488"/>
    <cellStyle name="40% - Accent5 14 2" xfId="489"/>
    <cellStyle name="40% - Accent5 15" xfId="490"/>
    <cellStyle name="40% - Accent5 15 2" xfId="491"/>
    <cellStyle name="40% - Accent5 16" xfId="492"/>
    <cellStyle name="40% - Accent5 16 2" xfId="493"/>
    <cellStyle name="40% - Accent5 17" xfId="494"/>
    <cellStyle name="40% - Accent5 17 2" xfId="495"/>
    <cellStyle name="40% - Accent5 2" xfId="496"/>
    <cellStyle name="40% - Accent5 2 2" xfId="497"/>
    <cellStyle name="40% - Accent5 2 2 2" xfId="498"/>
    <cellStyle name="40% - Accent5 2 3" xfId="499"/>
    <cellStyle name="40% - Accent5 2 3 2" xfId="500"/>
    <cellStyle name="40% - Accent5 2 4" xfId="501"/>
    <cellStyle name="40% - Accent5 2 4 2" xfId="502"/>
    <cellStyle name="40% - Accent5 2 5" xfId="503"/>
    <cellStyle name="40% - Accent5 2 5 2" xfId="504"/>
    <cellStyle name="40% - Accent5 2 6" xfId="505"/>
    <cellStyle name="40% - Accent5 2 6 2" xfId="506"/>
    <cellStyle name="40% - Accent5 2 7" xfId="507"/>
    <cellStyle name="40% - Accent5 2 7 2" xfId="508"/>
    <cellStyle name="40% - Accent5 2 8" xfId="509"/>
    <cellStyle name="40% - Accent5 2 9" xfId="510"/>
    <cellStyle name="40% - Accent5 3" xfId="511"/>
    <cellStyle name="40% - Accent5 3 2" xfId="512"/>
    <cellStyle name="40% - Accent5 3 3" xfId="513"/>
    <cellStyle name="40% - Accent5 3 4" xfId="514"/>
    <cellStyle name="40% - Accent5 4" xfId="515"/>
    <cellStyle name="40% - Accent5 4 2" xfId="516"/>
    <cellStyle name="40% - Accent5 5" xfId="517"/>
    <cellStyle name="40% - Accent5 5 2" xfId="518"/>
    <cellStyle name="40% - Accent5 6" xfId="519"/>
    <cellStyle name="40% - Accent5 6 2" xfId="520"/>
    <cellStyle name="40% - Accent5 7" xfId="521"/>
    <cellStyle name="40% - Accent5 7 2" xfId="522"/>
    <cellStyle name="40% - Accent5 8" xfId="523"/>
    <cellStyle name="40% - Accent5 8 2" xfId="524"/>
    <cellStyle name="40% - Accent5 9" xfId="525"/>
    <cellStyle name="40% - Accent5 9 2" xfId="526"/>
    <cellStyle name="40% - Accent6 10" xfId="527"/>
    <cellStyle name="40% - Accent6 10 2" xfId="528"/>
    <cellStyle name="40% - Accent6 11" xfId="529"/>
    <cellStyle name="40% - Accent6 11 2" xfId="530"/>
    <cellStyle name="40% - Accent6 12" xfId="531"/>
    <cellStyle name="40% - Accent6 12 2" xfId="532"/>
    <cellStyle name="40% - Accent6 13" xfId="533"/>
    <cellStyle name="40% - Accent6 13 2" xfId="534"/>
    <cellStyle name="40% - Accent6 14" xfId="535"/>
    <cellStyle name="40% - Accent6 14 2" xfId="536"/>
    <cellStyle name="40% - Accent6 15" xfId="537"/>
    <cellStyle name="40% - Accent6 15 2" xfId="538"/>
    <cellStyle name="40% - Accent6 16" xfId="539"/>
    <cellStyle name="40% - Accent6 16 2" xfId="540"/>
    <cellStyle name="40% - Accent6 17" xfId="541"/>
    <cellStyle name="40% - Accent6 17 2" xfId="542"/>
    <cellStyle name="40% - Accent6 2" xfId="543"/>
    <cellStyle name="40% - Accent6 2 2" xfId="544"/>
    <cellStyle name="40% - Accent6 2 2 2" xfId="545"/>
    <cellStyle name="40% - Accent6 2 3" xfId="546"/>
    <cellStyle name="40% - Accent6 2 3 2" xfId="547"/>
    <cellStyle name="40% - Accent6 2 4" xfId="548"/>
    <cellStyle name="40% - Accent6 2 4 2" xfId="549"/>
    <cellStyle name="40% - Accent6 2 5" xfId="550"/>
    <cellStyle name="40% - Accent6 2 5 2" xfId="551"/>
    <cellStyle name="40% - Accent6 2 6" xfId="552"/>
    <cellStyle name="40% - Accent6 2 6 2" xfId="553"/>
    <cellStyle name="40% - Accent6 2 7" xfId="554"/>
    <cellStyle name="40% - Accent6 2 7 2" xfId="555"/>
    <cellStyle name="40% - Accent6 2 8" xfId="556"/>
    <cellStyle name="40% - Accent6 2 9" xfId="557"/>
    <cellStyle name="40% - Accent6 3" xfId="558"/>
    <cellStyle name="40% - Accent6 3 2" xfId="559"/>
    <cellStyle name="40% - Accent6 3 3" xfId="560"/>
    <cellStyle name="40% - Accent6 3 4" xfId="561"/>
    <cellStyle name="40% - Accent6 4" xfId="562"/>
    <cellStyle name="40% - Accent6 4 2" xfId="563"/>
    <cellStyle name="40% - Accent6 5" xfId="564"/>
    <cellStyle name="40% - Accent6 5 2" xfId="565"/>
    <cellStyle name="40% - Accent6 6" xfId="566"/>
    <cellStyle name="40% - Accent6 6 2" xfId="567"/>
    <cellStyle name="40% - Accent6 7" xfId="568"/>
    <cellStyle name="40% - Accent6 7 2" xfId="569"/>
    <cellStyle name="40% - Accent6 8" xfId="570"/>
    <cellStyle name="40% - Accent6 8 2" xfId="571"/>
    <cellStyle name="40% - Accent6 9" xfId="572"/>
    <cellStyle name="40% - Accent6 9 2" xfId="573"/>
    <cellStyle name="56d2a6896d" xfId="574"/>
    <cellStyle name="60% - Accent1 10" xfId="575"/>
    <cellStyle name="60% - Accent1 11" xfId="576"/>
    <cellStyle name="60% - Accent1 12" xfId="577"/>
    <cellStyle name="60% - Accent1 13" xfId="578"/>
    <cellStyle name="60% - Accent1 14" xfId="579"/>
    <cellStyle name="60% - Accent1 15" xfId="580"/>
    <cellStyle name="60% - Accent1 16" xfId="581"/>
    <cellStyle name="60% - Accent1 17" xfId="582"/>
    <cellStyle name="60% - Accent1 2" xfId="583"/>
    <cellStyle name="60% - Accent1 2 2" xfId="584"/>
    <cellStyle name="60% - Accent1 2 3" xfId="585"/>
    <cellStyle name="60% - Accent1 2 4" xfId="586"/>
    <cellStyle name="60% - Accent1 2 5" xfId="587"/>
    <cellStyle name="60% - Accent1 2 6" xfId="588"/>
    <cellStyle name="60% - Accent1 3" xfId="589"/>
    <cellStyle name="60% - Accent1 4" xfId="590"/>
    <cellStyle name="60% - Accent1 5" xfId="591"/>
    <cellStyle name="60% - Accent1 6" xfId="592"/>
    <cellStyle name="60% - Accent1 7" xfId="593"/>
    <cellStyle name="60% - Accent1 8" xfId="594"/>
    <cellStyle name="60% - Accent1 9" xfId="595"/>
    <cellStyle name="60% - Accent2 10" xfId="596"/>
    <cellStyle name="60% - Accent2 11" xfId="597"/>
    <cellStyle name="60% - Accent2 12" xfId="598"/>
    <cellStyle name="60% - Accent2 13" xfId="599"/>
    <cellStyle name="60% - Accent2 14" xfId="600"/>
    <cellStyle name="60% - Accent2 15" xfId="601"/>
    <cellStyle name="60% - Accent2 16" xfId="602"/>
    <cellStyle name="60% - Accent2 17" xfId="603"/>
    <cellStyle name="60% - Accent2 2" xfId="604"/>
    <cellStyle name="60% - Accent2 2 2" xfId="605"/>
    <cellStyle name="60% - Accent2 2 3" xfId="606"/>
    <cellStyle name="60% - Accent2 2 4" xfId="607"/>
    <cellStyle name="60% - Accent2 2 5" xfId="608"/>
    <cellStyle name="60% - Accent2 2 6" xfId="609"/>
    <cellStyle name="60% - Accent2 3" xfId="610"/>
    <cellStyle name="60% - Accent2 4" xfId="611"/>
    <cellStyle name="60% - Accent2 5" xfId="612"/>
    <cellStyle name="60% - Accent2 6" xfId="613"/>
    <cellStyle name="60% - Accent2 7" xfId="614"/>
    <cellStyle name="60% - Accent2 8" xfId="615"/>
    <cellStyle name="60% - Accent2 9" xfId="616"/>
    <cellStyle name="60% - Accent3 10" xfId="617"/>
    <cellStyle name="60% - Accent3 11" xfId="618"/>
    <cellStyle name="60% - Accent3 12" xfId="619"/>
    <cellStyle name="60% - Accent3 13" xfId="620"/>
    <cellStyle name="60% - Accent3 14" xfId="621"/>
    <cellStyle name="60% - Accent3 15" xfId="622"/>
    <cellStyle name="60% - Accent3 16" xfId="623"/>
    <cellStyle name="60% - Accent3 17" xfId="624"/>
    <cellStyle name="60% - Accent3 2" xfId="625"/>
    <cellStyle name="60% - Accent3 2 2" xfId="626"/>
    <cellStyle name="60% - Accent3 2 3" xfId="627"/>
    <cellStyle name="60% - Accent3 2 4" xfId="628"/>
    <cellStyle name="60% - Accent3 2 5" xfId="629"/>
    <cellStyle name="60% - Accent3 2 6" xfId="630"/>
    <cellStyle name="60% - Accent3 3" xfId="631"/>
    <cellStyle name="60% - Accent3 4" xfId="632"/>
    <cellStyle name="60% - Accent3 5" xfId="633"/>
    <cellStyle name="60% - Accent3 6" xfId="634"/>
    <cellStyle name="60% - Accent3 7" xfId="635"/>
    <cellStyle name="60% - Accent3 8" xfId="636"/>
    <cellStyle name="60% - Accent3 9" xfId="637"/>
    <cellStyle name="60% - Accent4 10" xfId="638"/>
    <cellStyle name="60% - Accent4 11" xfId="639"/>
    <cellStyle name="60% - Accent4 12" xfId="640"/>
    <cellStyle name="60% - Accent4 13" xfId="641"/>
    <cellStyle name="60% - Accent4 14" xfId="642"/>
    <cellStyle name="60% - Accent4 15" xfId="643"/>
    <cellStyle name="60% - Accent4 16" xfId="644"/>
    <cellStyle name="60% - Accent4 17" xfId="645"/>
    <cellStyle name="60% - Accent4 2" xfId="646"/>
    <cellStyle name="60% - Accent4 2 2" xfId="647"/>
    <cellStyle name="60% - Accent4 2 3" xfId="648"/>
    <cellStyle name="60% - Accent4 2 4" xfId="649"/>
    <cellStyle name="60% - Accent4 2 5" xfId="650"/>
    <cellStyle name="60% - Accent4 2 6" xfId="651"/>
    <cellStyle name="60% - Accent4 3" xfId="652"/>
    <cellStyle name="60% - Accent4 4" xfId="653"/>
    <cellStyle name="60% - Accent4 5" xfId="654"/>
    <cellStyle name="60% - Accent4 6" xfId="655"/>
    <cellStyle name="60% - Accent4 7" xfId="656"/>
    <cellStyle name="60% - Accent4 8" xfId="657"/>
    <cellStyle name="60% - Accent4 9" xfId="658"/>
    <cellStyle name="60% - Accent5 10" xfId="659"/>
    <cellStyle name="60% - Accent5 11" xfId="660"/>
    <cellStyle name="60% - Accent5 12" xfId="661"/>
    <cellStyle name="60% - Accent5 13" xfId="662"/>
    <cellStyle name="60% - Accent5 14" xfId="663"/>
    <cellStyle name="60% - Accent5 15" xfId="664"/>
    <cellStyle name="60% - Accent5 16" xfId="665"/>
    <cellStyle name="60% - Accent5 17" xfId="666"/>
    <cellStyle name="60% - Accent5 2" xfId="667"/>
    <cellStyle name="60% - Accent5 2 2" xfId="668"/>
    <cellStyle name="60% - Accent5 2 3" xfId="669"/>
    <cellStyle name="60% - Accent5 2 4" xfId="670"/>
    <cellStyle name="60% - Accent5 2 5" xfId="671"/>
    <cellStyle name="60% - Accent5 2 6" xfId="672"/>
    <cellStyle name="60% - Accent5 3" xfId="673"/>
    <cellStyle name="60% - Accent5 4" xfId="674"/>
    <cellStyle name="60% - Accent5 5" xfId="675"/>
    <cellStyle name="60% - Accent5 6" xfId="676"/>
    <cellStyle name="60% - Accent5 7" xfId="677"/>
    <cellStyle name="60% - Accent5 8" xfId="678"/>
    <cellStyle name="60% - Accent5 9" xfId="679"/>
    <cellStyle name="60% - Accent6 10" xfId="680"/>
    <cellStyle name="60% - Accent6 11" xfId="681"/>
    <cellStyle name="60% - Accent6 12" xfId="682"/>
    <cellStyle name="60% - Accent6 13" xfId="683"/>
    <cellStyle name="60% - Accent6 14" xfId="684"/>
    <cellStyle name="60% - Accent6 15" xfId="685"/>
    <cellStyle name="60% - Accent6 16" xfId="686"/>
    <cellStyle name="60% - Accent6 17" xfId="687"/>
    <cellStyle name="60% - Accent6 2" xfId="688"/>
    <cellStyle name="60% - Accent6 2 2" xfId="689"/>
    <cellStyle name="60% - Accent6 2 3" xfId="690"/>
    <cellStyle name="60% - Accent6 2 4" xfId="691"/>
    <cellStyle name="60% - Accent6 2 5" xfId="692"/>
    <cellStyle name="60% - Accent6 2 6" xfId="693"/>
    <cellStyle name="60% - Accent6 3" xfId="694"/>
    <cellStyle name="60% - Accent6 4" xfId="695"/>
    <cellStyle name="60% - Accent6 5" xfId="696"/>
    <cellStyle name="60% - Accent6 6" xfId="697"/>
    <cellStyle name="60% - Accent6 7" xfId="698"/>
    <cellStyle name="60% - Accent6 8" xfId="699"/>
    <cellStyle name="60% - Accent6 9" xfId="700"/>
    <cellStyle name="671a1f7609" xfId="701"/>
    <cellStyle name="7db27fc9af_0" xfId="702"/>
    <cellStyle name="8cce065a96" xfId="703"/>
    <cellStyle name="Accent1 10" xfId="704"/>
    <cellStyle name="Accent1 11" xfId="705"/>
    <cellStyle name="Accent1 12" xfId="706"/>
    <cellStyle name="Accent1 13" xfId="707"/>
    <cellStyle name="Accent1 14" xfId="708"/>
    <cellStyle name="Accent1 15" xfId="709"/>
    <cellStyle name="Accent1 16" xfId="710"/>
    <cellStyle name="Accent1 17" xfId="711"/>
    <cellStyle name="Accent1 2" xfId="712"/>
    <cellStyle name="Accent1 2 2" xfId="713"/>
    <cellStyle name="Accent1 2 3" xfId="714"/>
    <cellStyle name="Accent1 2 4" xfId="715"/>
    <cellStyle name="Accent1 2 5" xfId="716"/>
    <cellStyle name="Accent1 2 6" xfId="717"/>
    <cellStyle name="Accent1 3" xfId="718"/>
    <cellStyle name="Accent1 4" xfId="719"/>
    <cellStyle name="Accent1 5" xfId="720"/>
    <cellStyle name="Accent1 6" xfId="721"/>
    <cellStyle name="Accent1 7" xfId="722"/>
    <cellStyle name="Accent1 8" xfId="723"/>
    <cellStyle name="Accent1 9" xfId="724"/>
    <cellStyle name="Accent2 10" xfId="725"/>
    <cellStyle name="Accent2 11" xfId="726"/>
    <cellStyle name="Accent2 12" xfId="727"/>
    <cellStyle name="Accent2 13" xfId="728"/>
    <cellStyle name="Accent2 14" xfId="729"/>
    <cellStyle name="Accent2 15" xfId="730"/>
    <cellStyle name="Accent2 16" xfId="731"/>
    <cellStyle name="Accent2 17" xfId="732"/>
    <cellStyle name="Accent2 2" xfId="733"/>
    <cellStyle name="Accent2 2 2" xfId="734"/>
    <cellStyle name="Accent2 2 3" xfId="735"/>
    <cellStyle name="Accent2 2 4" xfId="736"/>
    <cellStyle name="Accent2 2 5" xfId="737"/>
    <cellStyle name="Accent2 2 6" xfId="738"/>
    <cellStyle name="Accent2 3" xfId="739"/>
    <cellStyle name="Accent2 4" xfId="740"/>
    <cellStyle name="Accent2 5" xfId="741"/>
    <cellStyle name="Accent2 6" xfId="742"/>
    <cellStyle name="Accent2 7" xfId="743"/>
    <cellStyle name="Accent2 8" xfId="744"/>
    <cellStyle name="Accent2 9" xfId="745"/>
    <cellStyle name="Accent3 10" xfId="746"/>
    <cellStyle name="Accent3 11" xfId="747"/>
    <cellStyle name="Accent3 12" xfId="748"/>
    <cellStyle name="Accent3 13" xfId="749"/>
    <cellStyle name="Accent3 14" xfId="750"/>
    <cellStyle name="Accent3 15" xfId="751"/>
    <cellStyle name="Accent3 16" xfId="752"/>
    <cellStyle name="Accent3 17" xfId="753"/>
    <cellStyle name="Accent3 2" xfId="754"/>
    <cellStyle name="Accent3 2 2" xfId="755"/>
    <cellStyle name="Accent3 2 3" xfId="756"/>
    <cellStyle name="Accent3 2 4" xfId="757"/>
    <cellStyle name="Accent3 2 5" xfId="758"/>
    <cellStyle name="Accent3 2 6" xfId="759"/>
    <cellStyle name="Accent3 3" xfId="760"/>
    <cellStyle name="Accent3 4" xfId="761"/>
    <cellStyle name="Accent3 5" xfId="762"/>
    <cellStyle name="Accent3 6" xfId="763"/>
    <cellStyle name="Accent3 7" xfId="764"/>
    <cellStyle name="Accent3 8" xfId="765"/>
    <cellStyle name="Accent3 9" xfId="766"/>
    <cellStyle name="Accent4 10" xfId="767"/>
    <cellStyle name="Accent4 11" xfId="768"/>
    <cellStyle name="Accent4 12" xfId="769"/>
    <cellStyle name="Accent4 13" xfId="770"/>
    <cellStyle name="Accent4 14" xfId="771"/>
    <cellStyle name="Accent4 15" xfId="772"/>
    <cellStyle name="Accent4 16" xfId="773"/>
    <cellStyle name="Accent4 17" xfId="774"/>
    <cellStyle name="Accent4 2" xfId="775"/>
    <cellStyle name="Accent4 2 2" xfId="776"/>
    <cellStyle name="Accent4 2 3" xfId="777"/>
    <cellStyle name="Accent4 2 4" xfId="778"/>
    <cellStyle name="Accent4 2 5" xfId="779"/>
    <cellStyle name="Accent4 2 6" xfId="780"/>
    <cellStyle name="Accent4 3" xfId="781"/>
    <cellStyle name="Accent4 4" xfId="782"/>
    <cellStyle name="Accent4 5" xfId="783"/>
    <cellStyle name="Accent4 6" xfId="784"/>
    <cellStyle name="Accent4 7" xfId="785"/>
    <cellStyle name="Accent4 8" xfId="786"/>
    <cellStyle name="Accent4 9" xfId="787"/>
    <cellStyle name="Accent5 10" xfId="788"/>
    <cellStyle name="Accent5 11" xfId="789"/>
    <cellStyle name="Accent5 12" xfId="790"/>
    <cellStyle name="Accent5 13" xfId="791"/>
    <cellStyle name="Accent5 14" xfId="792"/>
    <cellStyle name="Accent5 15" xfId="793"/>
    <cellStyle name="Accent5 16" xfId="794"/>
    <cellStyle name="Accent5 17" xfId="795"/>
    <cellStyle name="Accent5 2" xfId="796"/>
    <cellStyle name="Accent5 2 2" xfId="797"/>
    <cellStyle name="Accent5 2 3" xfId="798"/>
    <cellStyle name="Accent5 2 4" xfId="799"/>
    <cellStyle name="Accent5 2 5" xfId="800"/>
    <cellStyle name="Accent5 2 6" xfId="801"/>
    <cellStyle name="Accent5 3" xfId="802"/>
    <cellStyle name="Accent5 4" xfId="803"/>
    <cellStyle name="Accent5 5" xfId="804"/>
    <cellStyle name="Accent5 6" xfId="805"/>
    <cellStyle name="Accent5 7" xfId="806"/>
    <cellStyle name="Accent5 8" xfId="807"/>
    <cellStyle name="Accent5 9" xfId="808"/>
    <cellStyle name="Accent6 10" xfId="809"/>
    <cellStyle name="Accent6 11" xfId="810"/>
    <cellStyle name="Accent6 12" xfId="811"/>
    <cellStyle name="Accent6 13" xfId="812"/>
    <cellStyle name="Accent6 14" xfId="813"/>
    <cellStyle name="Accent6 15" xfId="814"/>
    <cellStyle name="Accent6 16" xfId="815"/>
    <cellStyle name="Accent6 17" xfId="816"/>
    <cellStyle name="Accent6 2" xfId="817"/>
    <cellStyle name="Accent6 2 2" xfId="818"/>
    <cellStyle name="Accent6 2 3" xfId="819"/>
    <cellStyle name="Accent6 2 4" xfId="820"/>
    <cellStyle name="Accent6 2 5" xfId="821"/>
    <cellStyle name="Accent6 2 6" xfId="822"/>
    <cellStyle name="Accent6 3" xfId="823"/>
    <cellStyle name="Accent6 4" xfId="824"/>
    <cellStyle name="Accent6 5" xfId="825"/>
    <cellStyle name="Accent6 6" xfId="826"/>
    <cellStyle name="Accent6 7" xfId="827"/>
    <cellStyle name="Accent6 8" xfId="828"/>
    <cellStyle name="Accent6 9" xfId="829"/>
    <cellStyle name="b5efc59d0d" xfId="830"/>
    <cellStyle name="b63063350a" xfId="831"/>
    <cellStyle name="Bad 10" xfId="832"/>
    <cellStyle name="Bad 11" xfId="833"/>
    <cellStyle name="Bad 12" xfId="834"/>
    <cellStyle name="Bad 13" xfId="835"/>
    <cellStyle name="Bad 14" xfId="836"/>
    <cellStyle name="Bad 15" xfId="837"/>
    <cellStyle name="Bad 16" xfId="838"/>
    <cellStyle name="Bad 17" xfId="839"/>
    <cellStyle name="Bad 2" xfId="840"/>
    <cellStyle name="Bad 2 2" xfId="841"/>
    <cellStyle name="Bad 2 3" xfId="842"/>
    <cellStyle name="Bad 2 4" xfId="843"/>
    <cellStyle name="Bad 2 5" xfId="844"/>
    <cellStyle name="Bad 2 6" xfId="845"/>
    <cellStyle name="Bad 3" xfId="846"/>
    <cellStyle name="Bad 4" xfId="847"/>
    <cellStyle name="Bad 5" xfId="848"/>
    <cellStyle name="Bad 6" xfId="849"/>
    <cellStyle name="Bad 7" xfId="850"/>
    <cellStyle name="Bad 8" xfId="851"/>
    <cellStyle name="Bad 9" xfId="852"/>
    <cellStyle name="C00A" xfId="853"/>
    <cellStyle name="C00B" xfId="854"/>
    <cellStyle name="C00L" xfId="855"/>
    <cellStyle name="C01A" xfId="856"/>
    <cellStyle name="C01B" xfId="857"/>
    <cellStyle name="C01B 2" xfId="858"/>
    <cellStyle name="C01H" xfId="859"/>
    <cellStyle name="C01L" xfId="860"/>
    <cellStyle name="C02A" xfId="861"/>
    <cellStyle name="C02B" xfId="862"/>
    <cellStyle name="C02B 2" xfId="863"/>
    <cellStyle name="C02H" xfId="864"/>
    <cellStyle name="C02L" xfId="865"/>
    <cellStyle name="C03A" xfId="866"/>
    <cellStyle name="C03B" xfId="867"/>
    <cellStyle name="C03H" xfId="868"/>
    <cellStyle name="C03L" xfId="869"/>
    <cellStyle name="C04A" xfId="870"/>
    <cellStyle name="C04A 2" xfId="871"/>
    <cellStyle name="C04B" xfId="872"/>
    <cellStyle name="C04H" xfId="873"/>
    <cellStyle name="C04L" xfId="874"/>
    <cellStyle name="C05A" xfId="875"/>
    <cellStyle name="C05B" xfId="876"/>
    <cellStyle name="C05H" xfId="877"/>
    <cellStyle name="C05L" xfId="878"/>
    <cellStyle name="C05L 2" xfId="879"/>
    <cellStyle name="C06A" xfId="880"/>
    <cellStyle name="C06B" xfId="881"/>
    <cellStyle name="C06H" xfId="882"/>
    <cellStyle name="C06L" xfId="883"/>
    <cellStyle name="C07A" xfId="884"/>
    <cellStyle name="C07B" xfId="885"/>
    <cellStyle name="C07H" xfId="886"/>
    <cellStyle name="C07L" xfId="887"/>
    <cellStyle name="Calculation 10" xfId="888"/>
    <cellStyle name="Calculation 11" xfId="889"/>
    <cellStyle name="Calculation 12" xfId="890"/>
    <cellStyle name="Calculation 13" xfId="891"/>
    <cellStyle name="Calculation 14" xfId="892"/>
    <cellStyle name="Calculation 15" xfId="893"/>
    <cellStyle name="Calculation 16" xfId="894"/>
    <cellStyle name="Calculation 17" xfId="895"/>
    <cellStyle name="Calculation 2" xfId="896"/>
    <cellStyle name="Calculation 2 2" xfId="897"/>
    <cellStyle name="Calculation 2 3" xfId="898"/>
    <cellStyle name="Calculation 2 4" xfId="899"/>
    <cellStyle name="Calculation 2 5" xfId="900"/>
    <cellStyle name="Calculation 2 6" xfId="901"/>
    <cellStyle name="Calculation 3" xfId="902"/>
    <cellStyle name="Calculation 4" xfId="903"/>
    <cellStyle name="Calculation 5" xfId="904"/>
    <cellStyle name="Calculation 6" xfId="905"/>
    <cellStyle name="Calculation 7" xfId="906"/>
    <cellStyle name="Calculation 8" xfId="907"/>
    <cellStyle name="Calculation 9" xfId="908"/>
    <cellStyle name="Check Cell 10" xfId="909"/>
    <cellStyle name="Check Cell 11" xfId="910"/>
    <cellStyle name="Check Cell 12" xfId="911"/>
    <cellStyle name="Check Cell 13" xfId="912"/>
    <cellStyle name="Check Cell 14" xfId="913"/>
    <cellStyle name="Check Cell 15" xfId="914"/>
    <cellStyle name="Check Cell 16" xfId="915"/>
    <cellStyle name="Check Cell 17" xfId="916"/>
    <cellStyle name="Check Cell 2" xfId="917"/>
    <cellStyle name="Check Cell 2 2" xfId="918"/>
    <cellStyle name="Check Cell 2 3" xfId="919"/>
    <cellStyle name="Check Cell 2 4" xfId="920"/>
    <cellStyle name="Check Cell 2 5" xfId="921"/>
    <cellStyle name="Check Cell 2 6" xfId="922"/>
    <cellStyle name="Check Cell 3" xfId="923"/>
    <cellStyle name="Check Cell 4" xfId="924"/>
    <cellStyle name="Check Cell 5" xfId="925"/>
    <cellStyle name="Check Cell 6" xfId="926"/>
    <cellStyle name="Check Cell 7" xfId="927"/>
    <cellStyle name="Check Cell 8" xfId="928"/>
    <cellStyle name="Check Cell 9" xfId="929"/>
    <cellStyle name="Comma 10" xfId="930"/>
    <cellStyle name="Comma 10 2" xfId="931"/>
    <cellStyle name="Comma 10 2 2" xfId="932"/>
    <cellStyle name="Comma 10 2 3" xfId="933"/>
    <cellStyle name="Comma 10 2 4" xfId="934"/>
    <cellStyle name="Comma 10 3" xfId="935"/>
    <cellStyle name="Comma 100" xfId="936"/>
    <cellStyle name="Comma 100 2" xfId="937"/>
    <cellStyle name="Comma 101" xfId="938"/>
    <cellStyle name="Comma 101 2" xfId="939"/>
    <cellStyle name="Comma 102" xfId="940"/>
    <cellStyle name="Comma 102 2" xfId="941"/>
    <cellStyle name="Comma 103" xfId="942"/>
    <cellStyle name="Comma 103 2" xfId="943"/>
    <cellStyle name="Comma 104" xfId="944"/>
    <cellStyle name="Comma 104 2" xfId="945"/>
    <cellStyle name="Comma 105" xfId="946"/>
    <cellStyle name="Comma 105 2" xfId="947"/>
    <cellStyle name="Comma 106" xfId="948"/>
    <cellStyle name="Comma 106 2" xfId="949"/>
    <cellStyle name="Comma 107" xfId="950"/>
    <cellStyle name="Comma 107 2" xfId="951"/>
    <cellStyle name="Comma 108" xfId="952"/>
    <cellStyle name="Comma 108 2" xfId="953"/>
    <cellStyle name="Comma 109" xfId="954"/>
    <cellStyle name="Comma 11" xfId="955"/>
    <cellStyle name="Comma 11 2" xfId="956"/>
    <cellStyle name="Comma 11 3" xfId="957"/>
    <cellStyle name="Comma 110" xfId="958"/>
    <cellStyle name="Comma 110 2" xfId="959"/>
    <cellStyle name="Comma 111" xfId="960"/>
    <cellStyle name="Comma 111 2" xfId="961"/>
    <cellStyle name="Comma 112" xfId="962"/>
    <cellStyle name="Comma 112 2" xfId="963"/>
    <cellStyle name="Comma 113" xfId="964"/>
    <cellStyle name="Comma 113 2" xfId="965"/>
    <cellStyle name="Comma 114" xfId="966"/>
    <cellStyle name="Comma 12" xfId="967"/>
    <cellStyle name="Comma 12 2" xfId="968"/>
    <cellStyle name="Comma 120" xfId="969"/>
    <cellStyle name="Comma 120 2" xfId="970"/>
    <cellStyle name="Comma 13" xfId="971"/>
    <cellStyle name="Comma 13 2" xfId="972"/>
    <cellStyle name="Comma 14" xfId="973"/>
    <cellStyle name="Comma 15" xfId="974"/>
    <cellStyle name="Comma 169" xfId="975"/>
    <cellStyle name="Comma 169 2" xfId="976"/>
    <cellStyle name="Comma 2" xfId="977"/>
    <cellStyle name="Comma 2 10" xfId="978"/>
    <cellStyle name="Comma 2 10 2" xfId="979"/>
    <cellStyle name="Comma 2 11" xfId="980"/>
    <cellStyle name="Comma 2 11 2" xfId="981"/>
    <cellStyle name="Comma 2 12" xfId="982"/>
    <cellStyle name="Comma 2 2" xfId="983"/>
    <cellStyle name="Comma 2 2 2" xfId="984"/>
    <cellStyle name="Comma 2 3" xfId="985"/>
    <cellStyle name="Comma 2 3 2" xfId="986"/>
    <cellStyle name="Comma 2 4" xfId="987"/>
    <cellStyle name="Comma 2 4 2" xfId="988"/>
    <cellStyle name="Comma 2 4 3" xfId="989"/>
    <cellStyle name="Comma 2 4 4" xfId="990"/>
    <cellStyle name="Comma 2 5" xfId="991"/>
    <cellStyle name="Comma 2 6" xfId="992"/>
    <cellStyle name="Comma 2 7" xfId="993"/>
    <cellStyle name="Comma 2 8" xfId="994"/>
    <cellStyle name="Comma 2 9" xfId="995"/>
    <cellStyle name="Comma 24 2" xfId="996"/>
    <cellStyle name="Comma 24 2 2" xfId="997"/>
    <cellStyle name="Comma 24 2 3" xfId="998"/>
    <cellStyle name="Comma 24 2 4" xfId="999"/>
    <cellStyle name="Comma 252" xfId="1000"/>
    <cellStyle name="Comma 252 2" xfId="1001"/>
    <cellStyle name="Comma 252 3" xfId="1002"/>
    <cellStyle name="Comma 252 4" xfId="1003"/>
    <cellStyle name="Comma 26 2" xfId="1004"/>
    <cellStyle name="Comma 26 2 2" xfId="1005"/>
    <cellStyle name="Comma 26 2 3" xfId="1006"/>
    <cellStyle name="Comma 26 2 4" xfId="1007"/>
    <cellStyle name="Comma 27 2" xfId="1008"/>
    <cellStyle name="Comma 27 2 2" xfId="1009"/>
    <cellStyle name="Comma 27 2 3" xfId="1010"/>
    <cellStyle name="Comma 27 2 4" xfId="1011"/>
    <cellStyle name="Comma 3" xfId="1012"/>
    <cellStyle name="Comma 3 2" xfId="1013"/>
    <cellStyle name="Comma 3 2 2" xfId="1014"/>
    <cellStyle name="Comma 3 3" xfId="1015"/>
    <cellStyle name="Comma 3 3 2" xfId="1016"/>
    <cellStyle name="Comma 3 3 3" xfId="1017"/>
    <cellStyle name="Comma 3 4" xfId="1018"/>
    <cellStyle name="Comma 3 4 2" xfId="1019"/>
    <cellStyle name="Comma 3 5" xfId="1020"/>
    <cellStyle name="Comma 3 6" xfId="1021"/>
    <cellStyle name="Comma 3 6 2" xfId="1022"/>
    <cellStyle name="Comma 3 7" xfId="1023"/>
    <cellStyle name="Comma 3 8" xfId="1024"/>
    <cellStyle name="Comma 3 9" xfId="1025"/>
    <cellStyle name="Comma 4" xfId="1026"/>
    <cellStyle name="Comma 4 2" xfId="1027"/>
    <cellStyle name="Comma 4 2 2" xfId="1028"/>
    <cellStyle name="Comma 4 2 2 2" xfId="1029"/>
    <cellStyle name="Comma 4 3" xfId="1030"/>
    <cellStyle name="Comma 4 3 2" xfId="1031"/>
    <cellStyle name="Comma 4 4" xfId="1032"/>
    <cellStyle name="Comma 4 4 2" xfId="1033"/>
    <cellStyle name="Comma 4 5" xfId="1034"/>
    <cellStyle name="Comma 5" xfId="1035"/>
    <cellStyle name="Comma 5 2" xfId="1036"/>
    <cellStyle name="Comma 5 3" xfId="1037"/>
    <cellStyle name="Comma 5 3 2" xfId="1038"/>
    <cellStyle name="Comma 5 4" xfId="1039"/>
    <cellStyle name="Comma 5 4 2" xfId="1040"/>
    <cellStyle name="Comma 5 5" xfId="1041"/>
    <cellStyle name="Comma 5 6" xfId="1042"/>
    <cellStyle name="Comma 58" xfId="1043"/>
    <cellStyle name="Comma 58 2" xfId="1044"/>
    <cellStyle name="Comma 6" xfId="1045"/>
    <cellStyle name="Comma 6 2" xfId="1046"/>
    <cellStyle name="Comma 6 3" xfId="1047"/>
    <cellStyle name="Comma 6 3 2" xfId="1048"/>
    <cellStyle name="Comma 6 4" xfId="1049"/>
    <cellStyle name="Comma 6 4 2" xfId="1050"/>
    <cellStyle name="Comma 63" xfId="1051"/>
    <cellStyle name="Comma 63 2" xfId="1052"/>
    <cellStyle name="Comma 63 3" xfId="1053"/>
    <cellStyle name="Comma 7" xfId="1054"/>
    <cellStyle name="Comma 7 2" xfId="1055"/>
    <cellStyle name="Comma 7 3" xfId="1056"/>
    <cellStyle name="Comma 7 3 2" xfId="1057"/>
    <cellStyle name="Comma 7 4" xfId="1058"/>
    <cellStyle name="Comma 7 4 2" xfId="1059"/>
    <cellStyle name="Comma 7 5" xfId="1060"/>
    <cellStyle name="Comma 7 5 2" xfId="1061"/>
    <cellStyle name="Comma 7 6" xfId="1062"/>
    <cellStyle name="Comma 8" xfId="1063"/>
    <cellStyle name="Comma 8 2" xfId="1064"/>
    <cellStyle name="Comma 8 3" xfId="1065"/>
    <cellStyle name="Comma 8 3 2" xfId="1066"/>
    <cellStyle name="Comma 8 4" xfId="1067"/>
    <cellStyle name="Comma 8 4 2" xfId="1068"/>
    <cellStyle name="Comma 8 5" xfId="1069"/>
    <cellStyle name="Comma 89" xfId="1070"/>
    <cellStyle name="Comma 89 2" xfId="1071"/>
    <cellStyle name="Comma 89 2 2" xfId="1072"/>
    <cellStyle name="Comma 89 3" xfId="1073"/>
    <cellStyle name="Comma 89 4" xfId="1074"/>
    <cellStyle name="Comma 9" xfId="1075"/>
    <cellStyle name="Comma 9 2" xfId="1076"/>
    <cellStyle name="Comma 9 3" xfId="1077"/>
    <cellStyle name="Comma 9 3 2" xfId="1078"/>
    <cellStyle name="Comma 9 4" xfId="1079"/>
    <cellStyle name="Comma 9 4 2" xfId="1080"/>
    <cellStyle name="Comma 9 5" xfId="1081"/>
    <cellStyle name="Comma 90" xfId="1082"/>
    <cellStyle name="Comma 90 2" xfId="1083"/>
    <cellStyle name="Comma 91" xfId="1084"/>
    <cellStyle name="Comma 91 2" xfId="1085"/>
    <cellStyle name="Comma 91 2 2" xfId="1086"/>
    <cellStyle name="Comma 91 3" xfId="1087"/>
    <cellStyle name="Comma 91 4" xfId="1088"/>
    <cellStyle name="Comma 92" xfId="1089"/>
    <cellStyle name="Comma 92 2" xfId="1090"/>
    <cellStyle name="Comma 93" xfId="1091"/>
    <cellStyle name="Comma 93 2" xfId="1092"/>
    <cellStyle name="Comma 94" xfId="1093"/>
    <cellStyle name="Comma 94 2" xfId="1094"/>
    <cellStyle name="Comma 95" xfId="1095"/>
    <cellStyle name="Comma 95 2" xfId="1096"/>
    <cellStyle name="Comma 96" xfId="1097"/>
    <cellStyle name="Comma 96 2" xfId="1098"/>
    <cellStyle name="Comma 97" xfId="1099"/>
    <cellStyle name="Comma 97 2" xfId="1100"/>
    <cellStyle name="Comma 98" xfId="1101"/>
    <cellStyle name="Comma 98 2" xfId="1102"/>
    <cellStyle name="Comma 99" xfId="1103"/>
    <cellStyle name="Comma 99 2" xfId="1104"/>
    <cellStyle name="Comma0" xfId="1105"/>
    <cellStyle name="Comma0 2" xfId="1106"/>
    <cellStyle name="Currency 10" xfId="1107"/>
    <cellStyle name="Currency 10 2" xfId="1108"/>
    <cellStyle name="Currency 10 3" xfId="1109"/>
    <cellStyle name="Currency 10 4" xfId="1110"/>
    <cellStyle name="Currency 10 5" xfId="1111"/>
    <cellStyle name="Currency 11" xfId="1112"/>
    <cellStyle name="Currency 11 2" xfId="1113"/>
    <cellStyle name="Currency 11 3" xfId="1114"/>
    <cellStyle name="Currency 11 4" xfId="1115"/>
    <cellStyle name="Currency 11 5" xfId="1116"/>
    <cellStyle name="Currency 12" xfId="1117"/>
    <cellStyle name="Currency 12 10" xfId="1118"/>
    <cellStyle name="Currency 12 10 2" xfId="1119"/>
    <cellStyle name="Currency 12 11" xfId="1120"/>
    <cellStyle name="Currency 12 11 2" xfId="1121"/>
    <cellStyle name="Currency 12 12" xfId="1122"/>
    <cellStyle name="Currency 12 12 2" xfId="1123"/>
    <cellStyle name="Currency 12 13" xfId="1124"/>
    <cellStyle name="Currency 12 13 2" xfId="1125"/>
    <cellStyle name="Currency 12 14" xfId="1126"/>
    <cellStyle name="Currency 12 14 2" xfId="1127"/>
    <cellStyle name="Currency 12 15" xfId="1128"/>
    <cellStyle name="Currency 12 15 2" xfId="1129"/>
    <cellStyle name="Currency 12 16" xfId="1130"/>
    <cellStyle name="Currency 12 17" xfId="1131"/>
    <cellStyle name="Currency 12 2" xfId="1132"/>
    <cellStyle name="Currency 12 2 2" xfId="1133"/>
    <cellStyle name="Currency 12 3" xfId="1134"/>
    <cellStyle name="Currency 12 3 2" xfId="1135"/>
    <cellStyle name="Currency 12 4" xfId="1136"/>
    <cellStyle name="Currency 12 4 2" xfId="1137"/>
    <cellStyle name="Currency 12 5" xfId="1138"/>
    <cellStyle name="Currency 12 5 2" xfId="1139"/>
    <cellStyle name="Currency 12 6" xfId="1140"/>
    <cellStyle name="Currency 12 6 2" xfId="1141"/>
    <cellStyle name="Currency 12 7" xfId="1142"/>
    <cellStyle name="Currency 12 7 2" xfId="1143"/>
    <cellStyle name="Currency 12 8" xfId="1144"/>
    <cellStyle name="Currency 12 8 2" xfId="1145"/>
    <cellStyle name="Currency 12 9" xfId="1146"/>
    <cellStyle name="Currency 12 9 2" xfId="1147"/>
    <cellStyle name="Currency 15" xfId="1148"/>
    <cellStyle name="Currency 15 10" xfId="1149"/>
    <cellStyle name="Currency 15 10 2" xfId="1150"/>
    <cellStyle name="Currency 15 11" xfId="1151"/>
    <cellStyle name="Currency 15 11 2" xfId="1152"/>
    <cellStyle name="Currency 15 12" xfId="1153"/>
    <cellStyle name="Currency 15 12 2" xfId="1154"/>
    <cellStyle name="Currency 15 13" xfId="1155"/>
    <cellStyle name="Currency 15 13 2" xfId="1156"/>
    <cellStyle name="Currency 15 14" xfId="1157"/>
    <cellStyle name="Currency 15 14 2" xfId="1158"/>
    <cellStyle name="Currency 15 15" xfId="1159"/>
    <cellStyle name="Currency 15 15 2" xfId="1160"/>
    <cellStyle name="Currency 15 16" xfId="1161"/>
    <cellStyle name="Currency 15 17" xfId="1162"/>
    <cellStyle name="Currency 15 2" xfId="1163"/>
    <cellStyle name="Currency 15 2 2" xfId="1164"/>
    <cellStyle name="Currency 15 3" xfId="1165"/>
    <cellStyle name="Currency 15 3 2" xfId="1166"/>
    <cellStyle name="Currency 15 4" xfId="1167"/>
    <cellStyle name="Currency 15 4 2" xfId="1168"/>
    <cellStyle name="Currency 15 5" xfId="1169"/>
    <cellStyle name="Currency 15 5 2" xfId="1170"/>
    <cellStyle name="Currency 15 6" xfId="1171"/>
    <cellStyle name="Currency 15 6 2" xfId="1172"/>
    <cellStyle name="Currency 15 7" xfId="1173"/>
    <cellStyle name="Currency 15 7 2" xfId="1174"/>
    <cellStyle name="Currency 15 8" xfId="1175"/>
    <cellStyle name="Currency 15 8 2" xfId="1176"/>
    <cellStyle name="Currency 15 9" xfId="1177"/>
    <cellStyle name="Currency 15 9 2" xfId="1178"/>
    <cellStyle name="Currency 2" xfId="1179"/>
    <cellStyle name="Currency 2 2" xfId="1180"/>
    <cellStyle name="Currency 2 2 2" xfId="1181"/>
    <cellStyle name="Currency 2 3" xfId="1182"/>
    <cellStyle name="Currency 3" xfId="1183"/>
    <cellStyle name="Currency 3 2" xfId="1184"/>
    <cellStyle name="Currency 3 2 2" xfId="1185"/>
    <cellStyle name="Currency 3 2 3" xfId="1186"/>
    <cellStyle name="Currency 3 3" xfId="1187"/>
    <cellStyle name="Currency 3 4" xfId="1188"/>
    <cellStyle name="Currency 3 5" xfId="1189"/>
    <cellStyle name="Currency 34" xfId="1190"/>
    <cellStyle name="Currency 34 10" xfId="1191"/>
    <cellStyle name="Currency 34 10 2" xfId="1192"/>
    <cellStyle name="Currency 34 11" xfId="1193"/>
    <cellStyle name="Currency 34 11 2" xfId="1194"/>
    <cellStyle name="Currency 34 12" xfId="1195"/>
    <cellStyle name="Currency 34 12 2" xfId="1196"/>
    <cellStyle name="Currency 34 13" xfId="1197"/>
    <cellStyle name="Currency 34 13 2" xfId="1198"/>
    <cellStyle name="Currency 34 14" xfId="1199"/>
    <cellStyle name="Currency 34 14 2" xfId="1200"/>
    <cellStyle name="Currency 34 15" xfId="1201"/>
    <cellStyle name="Currency 34 15 2" xfId="1202"/>
    <cellStyle name="Currency 34 16" xfId="1203"/>
    <cellStyle name="Currency 34 17" xfId="1204"/>
    <cellStyle name="Currency 34 2" xfId="1205"/>
    <cellStyle name="Currency 34 2 2" xfId="1206"/>
    <cellStyle name="Currency 34 3" xfId="1207"/>
    <cellStyle name="Currency 34 3 2" xfId="1208"/>
    <cellStyle name="Currency 34 4" xfId="1209"/>
    <cellStyle name="Currency 34 4 2" xfId="1210"/>
    <cellStyle name="Currency 34 5" xfId="1211"/>
    <cellStyle name="Currency 34 5 2" xfId="1212"/>
    <cellStyle name="Currency 34 6" xfId="1213"/>
    <cellStyle name="Currency 34 6 2" xfId="1214"/>
    <cellStyle name="Currency 34 7" xfId="1215"/>
    <cellStyle name="Currency 34 7 2" xfId="1216"/>
    <cellStyle name="Currency 34 8" xfId="1217"/>
    <cellStyle name="Currency 34 8 2" xfId="1218"/>
    <cellStyle name="Currency 34 9" xfId="1219"/>
    <cellStyle name="Currency 34 9 2" xfId="1220"/>
    <cellStyle name="Currency 4" xfId="1221"/>
    <cellStyle name="Currency 4 2" xfId="1222"/>
    <cellStyle name="Currency 4 2 2" xfId="1223"/>
    <cellStyle name="Currency 49" xfId="1224"/>
    <cellStyle name="Currency 49 10" xfId="1225"/>
    <cellStyle name="Currency 49 10 2" xfId="1226"/>
    <cellStyle name="Currency 49 11" xfId="1227"/>
    <cellStyle name="Currency 49 11 2" xfId="1228"/>
    <cellStyle name="Currency 49 12" xfId="1229"/>
    <cellStyle name="Currency 49 12 2" xfId="1230"/>
    <cellStyle name="Currency 49 13" xfId="1231"/>
    <cellStyle name="Currency 49 13 2" xfId="1232"/>
    <cellStyle name="Currency 49 14" xfId="1233"/>
    <cellStyle name="Currency 49 14 2" xfId="1234"/>
    <cellStyle name="Currency 49 15" xfId="1235"/>
    <cellStyle name="Currency 49 15 2" xfId="1236"/>
    <cellStyle name="Currency 49 16" xfId="1237"/>
    <cellStyle name="Currency 49 17" xfId="1238"/>
    <cellStyle name="Currency 49 2" xfId="1239"/>
    <cellStyle name="Currency 49 2 2" xfId="1240"/>
    <cellStyle name="Currency 49 3" xfId="1241"/>
    <cellStyle name="Currency 49 3 2" xfId="1242"/>
    <cellStyle name="Currency 49 4" xfId="1243"/>
    <cellStyle name="Currency 49 4 2" xfId="1244"/>
    <cellStyle name="Currency 49 5" xfId="1245"/>
    <cellStyle name="Currency 49 5 2" xfId="1246"/>
    <cellStyle name="Currency 49 6" xfId="1247"/>
    <cellStyle name="Currency 49 6 2" xfId="1248"/>
    <cellStyle name="Currency 49 7" xfId="1249"/>
    <cellStyle name="Currency 49 7 2" xfId="1250"/>
    <cellStyle name="Currency 49 8" xfId="1251"/>
    <cellStyle name="Currency 49 8 2" xfId="1252"/>
    <cellStyle name="Currency 49 9" xfId="1253"/>
    <cellStyle name="Currency 49 9 2" xfId="1254"/>
    <cellStyle name="Currency 5" xfId="1255"/>
    <cellStyle name="Currency 5 2" xfId="1256"/>
    <cellStyle name="Currency 5 2 2" xfId="1257"/>
    <cellStyle name="Currency 5 3" xfId="1258"/>
    <cellStyle name="Currency 5 4" xfId="1259"/>
    <cellStyle name="Currency 5 5" xfId="1260"/>
    <cellStyle name="Currency 5 6" xfId="1261"/>
    <cellStyle name="Currency 59 10" xfId="1262"/>
    <cellStyle name="Currency 59 10 2" xfId="1263"/>
    <cellStyle name="Currency 59 11" xfId="1264"/>
    <cellStyle name="Currency 59 11 2" xfId="1265"/>
    <cellStyle name="Currency 59 12" xfId="1266"/>
    <cellStyle name="Currency 59 12 2" xfId="1267"/>
    <cellStyle name="Currency 59 13" xfId="1268"/>
    <cellStyle name="Currency 59 13 2" xfId="1269"/>
    <cellStyle name="Currency 59 14" xfId="1270"/>
    <cellStyle name="Currency 59 14 10" xfId="1271"/>
    <cellStyle name="Currency 59 14 11" xfId="1272"/>
    <cellStyle name="Currency 59 14 12" xfId="1273"/>
    <cellStyle name="Currency 59 14 13" xfId="1274"/>
    <cellStyle name="Currency 59 14 14" xfId="1275"/>
    <cellStyle name="Currency 59 14 15" xfId="1276"/>
    <cellStyle name="Currency 59 14 16" xfId="1277"/>
    <cellStyle name="Currency 59 14 17" xfId="1278"/>
    <cellStyle name="Currency 59 14 2" xfId="1279"/>
    <cellStyle name="Currency 59 14 3" xfId="1280"/>
    <cellStyle name="Currency 59 14 4" xfId="1281"/>
    <cellStyle name="Currency 59 14 5" xfId="1282"/>
    <cellStyle name="Currency 59 14 6" xfId="1283"/>
    <cellStyle name="Currency 59 14 7" xfId="1284"/>
    <cellStyle name="Currency 59 14 8" xfId="1285"/>
    <cellStyle name="Currency 59 14 9" xfId="1286"/>
    <cellStyle name="Currency 59 15" xfId="1287"/>
    <cellStyle name="Currency 59 15 2" xfId="1288"/>
    <cellStyle name="Currency 59 2" xfId="1289"/>
    <cellStyle name="Currency 59 2 2" xfId="1290"/>
    <cellStyle name="Currency 59 3" xfId="1291"/>
    <cellStyle name="Currency 59 3 2" xfId="1292"/>
    <cellStyle name="Currency 59 4" xfId="1293"/>
    <cellStyle name="Currency 59 4 2" xfId="1294"/>
    <cellStyle name="Currency 59 5" xfId="1295"/>
    <cellStyle name="Currency 59 5 2" xfId="1296"/>
    <cellStyle name="Currency 59 6" xfId="1297"/>
    <cellStyle name="Currency 59 6 2" xfId="1298"/>
    <cellStyle name="Currency 59 7" xfId="1299"/>
    <cellStyle name="Currency 59 7 2" xfId="1300"/>
    <cellStyle name="Currency 59 8" xfId="1301"/>
    <cellStyle name="Currency 59 8 2" xfId="1302"/>
    <cellStyle name="Currency 59 9" xfId="1303"/>
    <cellStyle name="Currency 59 9 2" xfId="1304"/>
    <cellStyle name="Currency 6" xfId="1305"/>
    <cellStyle name="Currency 60" xfId="1306"/>
    <cellStyle name="Currency 60 10" xfId="1307"/>
    <cellStyle name="Currency 60 10 2" xfId="1308"/>
    <cellStyle name="Currency 60 11" xfId="1309"/>
    <cellStyle name="Currency 60 11 2" xfId="1310"/>
    <cellStyle name="Currency 60 12" xfId="1311"/>
    <cellStyle name="Currency 60 12 2" xfId="1312"/>
    <cellStyle name="Currency 60 13" xfId="1313"/>
    <cellStyle name="Currency 60 13 2" xfId="1314"/>
    <cellStyle name="Currency 60 14" xfId="1315"/>
    <cellStyle name="Currency 60 14 2" xfId="1316"/>
    <cellStyle name="Currency 60 15" xfId="1317"/>
    <cellStyle name="Currency 60 15 2" xfId="1318"/>
    <cellStyle name="Currency 60 16" xfId="1319"/>
    <cellStyle name="Currency 60 17" xfId="1320"/>
    <cellStyle name="Currency 60 18" xfId="1321"/>
    <cellStyle name="Currency 60 19" xfId="1322"/>
    <cellStyle name="Currency 60 2" xfId="1323"/>
    <cellStyle name="Currency 60 2 2" xfId="1324"/>
    <cellStyle name="Currency 60 20" xfId="1325"/>
    <cellStyle name="Currency 60 21" xfId="1326"/>
    <cellStyle name="Currency 60 22" xfId="1327"/>
    <cellStyle name="Currency 60 23" xfId="1328"/>
    <cellStyle name="Currency 60 24" xfId="1329"/>
    <cellStyle name="Currency 60 25" xfId="1330"/>
    <cellStyle name="Currency 60 26" xfId="1331"/>
    <cellStyle name="Currency 60 27" xfId="1332"/>
    <cellStyle name="Currency 60 28" xfId="1333"/>
    <cellStyle name="Currency 60 29" xfId="1334"/>
    <cellStyle name="Currency 60 3" xfId="1335"/>
    <cellStyle name="Currency 60 3 2" xfId="1336"/>
    <cellStyle name="Currency 60 30" xfId="1337"/>
    <cellStyle name="Currency 60 31" xfId="1338"/>
    <cellStyle name="Currency 60 4" xfId="1339"/>
    <cellStyle name="Currency 60 4 2" xfId="1340"/>
    <cellStyle name="Currency 60 5" xfId="1341"/>
    <cellStyle name="Currency 60 5 2" xfId="1342"/>
    <cellStyle name="Currency 60 6" xfId="1343"/>
    <cellStyle name="Currency 60 6 2" xfId="1344"/>
    <cellStyle name="Currency 60 7" xfId="1345"/>
    <cellStyle name="Currency 60 7 2" xfId="1346"/>
    <cellStyle name="Currency 60 8" xfId="1347"/>
    <cellStyle name="Currency 60 8 2" xfId="1348"/>
    <cellStyle name="Currency 60 9" xfId="1349"/>
    <cellStyle name="Currency 60 9 2" xfId="1350"/>
    <cellStyle name="Currency 62 10" xfId="1351"/>
    <cellStyle name="Currency 62 10 2" xfId="1352"/>
    <cellStyle name="Currency 62 11" xfId="1353"/>
    <cellStyle name="Currency 62 11 2" xfId="1354"/>
    <cellStyle name="Currency 62 12" xfId="1355"/>
    <cellStyle name="Currency 62 12 2" xfId="1356"/>
    <cellStyle name="Currency 62 13" xfId="1357"/>
    <cellStyle name="Currency 62 13 2" xfId="1358"/>
    <cellStyle name="Currency 62 14" xfId="1359"/>
    <cellStyle name="Currency 62 14 2" xfId="1360"/>
    <cellStyle name="Currency 62 14 3" xfId="1361"/>
    <cellStyle name="Currency 62 15" xfId="1362"/>
    <cellStyle name="Currency 62 15 2" xfId="1363"/>
    <cellStyle name="Currency 62 2" xfId="1364"/>
    <cellStyle name="Currency 62 2 2" xfId="1365"/>
    <cellStyle name="Currency 62 3" xfId="1366"/>
    <cellStyle name="Currency 62 3 2" xfId="1367"/>
    <cellStyle name="Currency 62 4" xfId="1368"/>
    <cellStyle name="Currency 62 4 2" xfId="1369"/>
    <cellStyle name="Currency 62 5" xfId="1370"/>
    <cellStyle name="Currency 62 5 2" xfId="1371"/>
    <cellStyle name="Currency 62 6" xfId="1372"/>
    <cellStyle name="Currency 62 6 2" xfId="1373"/>
    <cellStyle name="Currency 62 7" xfId="1374"/>
    <cellStyle name="Currency 62 7 2" xfId="1375"/>
    <cellStyle name="Currency 62 8" xfId="1376"/>
    <cellStyle name="Currency 62 8 2" xfId="1377"/>
    <cellStyle name="Currency 62 9" xfId="1378"/>
    <cellStyle name="Currency 62 9 2" xfId="1379"/>
    <cellStyle name="Currency 64 10" xfId="1380"/>
    <cellStyle name="Currency 64 10 2" xfId="1381"/>
    <cellStyle name="Currency 64 11" xfId="1382"/>
    <cellStyle name="Currency 64 11 2" xfId="1383"/>
    <cellStyle name="Currency 64 12" xfId="1384"/>
    <cellStyle name="Currency 64 12 2" xfId="1385"/>
    <cellStyle name="Currency 64 13" xfId="1386"/>
    <cellStyle name="Currency 64 13 2" xfId="1387"/>
    <cellStyle name="Currency 64 14" xfId="1388"/>
    <cellStyle name="Currency 64 14 2" xfId="1389"/>
    <cellStyle name="Currency 64 15" xfId="1390"/>
    <cellStyle name="Currency 64 15 2" xfId="1391"/>
    <cellStyle name="Currency 64 15 3" xfId="1392"/>
    <cellStyle name="Currency 64 2" xfId="1393"/>
    <cellStyle name="Currency 64 2 2" xfId="1394"/>
    <cellStyle name="Currency 64 3" xfId="1395"/>
    <cellStyle name="Currency 64 3 2" xfId="1396"/>
    <cellStyle name="Currency 64 4" xfId="1397"/>
    <cellStyle name="Currency 64 4 2" xfId="1398"/>
    <cellStyle name="Currency 64 5" xfId="1399"/>
    <cellStyle name="Currency 64 5 2" xfId="1400"/>
    <cellStyle name="Currency 64 6" xfId="1401"/>
    <cellStyle name="Currency 64 6 2" xfId="1402"/>
    <cellStyle name="Currency 64 7" xfId="1403"/>
    <cellStyle name="Currency 64 7 2" xfId="1404"/>
    <cellStyle name="Currency 64 8" xfId="1405"/>
    <cellStyle name="Currency 64 8 2" xfId="1406"/>
    <cellStyle name="Currency 64 9" xfId="1407"/>
    <cellStyle name="Currency 64 9 2" xfId="1408"/>
    <cellStyle name="Currency 7" xfId="1409"/>
    <cellStyle name="Currency 7 2" xfId="1410"/>
    <cellStyle name="Currency 8" xfId="1411"/>
    <cellStyle name="Currency 8 2" xfId="1412"/>
    <cellStyle name="Currency 82" xfId="1413"/>
    <cellStyle name="Currency 82 2" xfId="1414"/>
    <cellStyle name="Currency 9" xfId="1415"/>
    <cellStyle name="Currency 94" xfId="1416"/>
    <cellStyle name="Currency 94 2" xfId="1417"/>
    <cellStyle name="Currency 94 3" xfId="1418"/>
    <cellStyle name="Currency 95" xfId="1419"/>
    <cellStyle name="Currency 95 2" xfId="1420"/>
    <cellStyle name="Currency 95 3" xfId="1421"/>
    <cellStyle name="Currency0" xfId="1422"/>
    <cellStyle name="Currency0 2" xfId="1423"/>
    <cellStyle name="Date" xfId="1424"/>
    <cellStyle name="Date 2" xfId="1425"/>
    <cellStyle name="e0cd69d327" xfId="1426"/>
    <cellStyle name="Explanatory Text 10" xfId="1427"/>
    <cellStyle name="Explanatory Text 11" xfId="1428"/>
    <cellStyle name="Explanatory Text 12" xfId="1429"/>
    <cellStyle name="Explanatory Text 13" xfId="1430"/>
    <cellStyle name="Explanatory Text 14" xfId="1431"/>
    <cellStyle name="Explanatory Text 15" xfId="1432"/>
    <cellStyle name="Explanatory Text 16" xfId="1433"/>
    <cellStyle name="Explanatory Text 17" xfId="1434"/>
    <cellStyle name="Explanatory Text 2" xfId="1435"/>
    <cellStyle name="Explanatory Text 2 2" xfId="1436"/>
    <cellStyle name="Explanatory Text 2 3" xfId="1437"/>
    <cellStyle name="Explanatory Text 2 4" xfId="1438"/>
    <cellStyle name="Explanatory Text 2 5" xfId="1439"/>
    <cellStyle name="Explanatory Text 2 6" xfId="1440"/>
    <cellStyle name="Explanatory Text 3" xfId="1441"/>
    <cellStyle name="Explanatory Text 4" xfId="1442"/>
    <cellStyle name="Explanatory Text 5" xfId="1443"/>
    <cellStyle name="Explanatory Text 6" xfId="1444"/>
    <cellStyle name="Explanatory Text 7" xfId="1445"/>
    <cellStyle name="Explanatory Text 8" xfId="1446"/>
    <cellStyle name="Explanatory Text 9" xfId="1447"/>
    <cellStyle name="Fixed" xfId="1448"/>
    <cellStyle name="Fixed 2" xfId="1449"/>
    <cellStyle name="Good 10" xfId="1450"/>
    <cellStyle name="Good 11" xfId="1451"/>
    <cellStyle name="Good 12" xfId="1452"/>
    <cellStyle name="Good 13" xfId="1453"/>
    <cellStyle name="Good 14" xfId="1454"/>
    <cellStyle name="Good 15" xfId="1455"/>
    <cellStyle name="Good 16" xfId="1456"/>
    <cellStyle name="Good 17" xfId="1457"/>
    <cellStyle name="Good 2" xfId="1458"/>
    <cellStyle name="Good 2 2" xfId="1459"/>
    <cellStyle name="Good 2 3" xfId="1460"/>
    <cellStyle name="Good 2 4" xfId="1461"/>
    <cellStyle name="Good 2 5" xfId="1462"/>
    <cellStyle name="Good 2 6" xfId="1463"/>
    <cellStyle name="Good 3" xfId="1464"/>
    <cellStyle name="Good 4" xfId="1465"/>
    <cellStyle name="Good 5" xfId="1466"/>
    <cellStyle name="Good 6" xfId="1467"/>
    <cellStyle name="Good 7" xfId="1468"/>
    <cellStyle name="Good 8" xfId="1469"/>
    <cellStyle name="Good 9" xfId="1470"/>
    <cellStyle name="Header1" xfId="1471"/>
    <cellStyle name="Header2" xfId="1472"/>
    <cellStyle name="Heading 1 10" xfId="1473"/>
    <cellStyle name="Heading 1 11" xfId="1474"/>
    <cellStyle name="Heading 1 12" xfId="1475"/>
    <cellStyle name="Heading 1 13" xfId="1476"/>
    <cellStyle name="Heading 1 14" xfId="1477"/>
    <cellStyle name="Heading 1 15" xfId="1478"/>
    <cellStyle name="Heading 1 16" xfId="1479"/>
    <cellStyle name="Heading 1 17" xfId="1480"/>
    <cellStyle name="Heading 1 2" xfId="1481"/>
    <cellStyle name="Heading 1 2 2" xfId="1482"/>
    <cellStyle name="Heading 1 2 2 2" xfId="1483"/>
    <cellStyle name="Heading 1 2 3" xfId="1484"/>
    <cellStyle name="Heading 1 2 4" xfId="1485"/>
    <cellStyle name="Heading 1 2 5" xfId="1486"/>
    <cellStyle name="Heading 1 2 6" xfId="1487"/>
    <cellStyle name="Heading 1 3" xfId="1488"/>
    <cellStyle name="Heading 1 4" xfId="1489"/>
    <cellStyle name="Heading 1 5" xfId="1490"/>
    <cellStyle name="Heading 1 6" xfId="1491"/>
    <cellStyle name="Heading 1 7" xfId="1492"/>
    <cellStyle name="Heading 1 8" xfId="1493"/>
    <cellStyle name="Heading 1 9" xfId="1494"/>
    <cellStyle name="Heading 2 10" xfId="1495"/>
    <cellStyle name="Heading 2 11" xfId="1496"/>
    <cellStyle name="Heading 2 12" xfId="1497"/>
    <cellStyle name="Heading 2 13" xfId="1498"/>
    <cellStyle name="Heading 2 14" xfId="1499"/>
    <cellStyle name="Heading 2 15" xfId="1500"/>
    <cellStyle name="Heading 2 16" xfId="1501"/>
    <cellStyle name="Heading 2 17" xfId="1502"/>
    <cellStyle name="Heading 2 2" xfId="1503"/>
    <cellStyle name="Heading 2 2 2" xfId="1504"/>
    <cellStyle name="Heading 2 2 2 2" xfId="1505"/>
    <cellStyle name="Heading 2 2 3" xfId="1506"/>
    <cellStyle name="Heading 2 2 4" xfId="1507"/>
    <cellStyle name="Heading 2 2 5" xfId="1508"/>
    <cellStyle name="Heading 2 2 6" xfId="1509"/>
    <cellStyle name="Heading 2 3" xfId="1510"/>
    <cellStyle name="Heading 2 4" xfId="1511"/>
    <cellStyle name="Heading 2 5" xfId="1512"/>
    <cellStyle name="Heading 2 6" xfId="1513"/>
    <cellStyle name="Heading 2 7" xfId="1514"/>
    <cellStyle name="Heading 2 8" xfId="1515"/>
    <cellStyle name="Heading 2 9" xfId="1516"/>
    <cellStyle name="Heading 3 10" xfId="1517"/>
    <cellStyle name="Heading 3 11" xfId="1518"/>
    <cellStyle name="Heading 3 12" xfId="1519"/>
    <cellStyle name="Heading 3 13" xfId="1520"/>
    <cellStyle name="Heading 3 14" xfId="1521"/>
    <cellStyle name="Heading 3 15" xfId="1522"/>
    <cellStyle name="Heading 3 16" xfId="1523"/>
    <cellStyle name="Heading 3 17" xfId="1524"/>
    <cellStyle name="Heading 3 2" xfId="1525"/>
    <cellStyle name="Heading 3 2 2" xfId="1526"/>
    <cellStyle name="Heading 3 2 3" xfId="1527"/>
    <cellStyle name="Heading 3 2 4" xfId="1528"/>
    <cellStyle name="Heading 3 2 5" xfId="1529"/>
    <cellStyle name="Heading 3 2 6" xfId="1530"/>
    <cellStyle name="Heading 3 3" xfId="1531"/>
    <cellStyle name="Heading 3 4" xfId="1532"/>
    <cellStyle name="Heading 3 5" xfId="1533"/>
    <cellStyle name="Heading 3 6" xfId="1534"/>
    <cellStyle name="Heading 3 7" xfId="1535"/>
    <cellStyle name="Heading 3 8" xfId="1536"/>
    <cellStyle name="Heading 3 9" xfId="1537"/>
    <cellStyle name="Heading 4 10" xfId="1538"/>
    <cellStyle name="Heading 4 11" xfId="1539"/>
    <cellStyle name="Heading 4 12" xfId="1540"/>
    <cellStyle name="Heading 4 13" xfId="1541"/>
    <cellStyle name="Heading 4 14" xfId="1542"/>
    <cellStyle name="Heading 4 15" xfId="1543"/>
    <cellStyle name="Heading 4 16" xfId="1544"/>
    <cellStyle name="Heading 4 17" xfId="1545"/>
    <cellStyle name="Heading 4 2" xfId="1546"/>
    <cellStyle name="Heading 4 2 2" xfId="1547"/>
    <cellStyle name="Heading 4 2 3" xfId="1548"/>
    <cellStyle name="Heading 4 2 4" xfId="1549"/>
    <cellStyle name="Heading 4 2 5" xfId="1550"/>
    <cellStyle name="Heading 4 2 6" xfId="1551"/>
    <cellStyle name="Heading 4 3" xfId="1552"/>
    <cellStyle name="Heading 4 4" xfId="1553"/>
    <cellStyle name="Heading 4 5" xfId="1554"/>
    <cellStyle name="Heading 4 6" xfId="1555"/>
    <cellStyle name="Heading 4 7" xfId="1556"/>
    <cellStyle name="Heading 4 8" xfId="1557"/>
    <cellStyle name="Heading 4 9" xfId="1558"/>
    <cellStyle name="Heading1" xfId="1559"/>
    <cellStyle name="Heading2" xfId="1560"/>
    <cellStyle name="Hyperlink 2" xfId="1561"/>
    <cellStyle name="Hyperlink 2 10" xfId="1562"/>
    <cellStyle name="Hyperlink 2 10 2" xfId="1563"/>
    <cellStyle name="Hyperlink 2 11" xfId="1564"/>
    <cellStyle name="Hyperlink 2 11 2" xfId="1565"/>
    <cellStyle name="Hyperlink 2 2" xfId="1566"/>
    <cellStyle name="Hyperlink 2 3" xfId="1567"/>
    <cellStyle name="Hyperlink 2 4" xfId="1568"/>
    <cellStyle name="Hyperlink 2 5" xfId="1569"/>
    <cellStyle name="Hyperlink 2 6" xfId="1570"/>
    <cellStyle name="Hyperlink 2 7" xfId="1571"/>
    <cellStyle name="Hyperlink 2 8" xfId="1572"/>
    <cellStyle name="Hyperlink 2 9" xfId="1573"/>
    <cellStyle name="Input 10" xfId="1574"/>
    <cellStyle name="Input 11" xfId="1575"/>
    <cellStyle name="Input 12" xfId="1576"/>
    <cellStyle name="Input 13" xfId="1577"/>
    <cellStyle name="Input 14" xfId="1578"/>
    <cellStyle name="Input 15" xfId="1579"/>
    <cellStyle name="Input 16" xfId="1580"/>
    <cellStyle name="Input 17" xfId="1581"/>
    <cellStyle name="Input 2" xfId="1582"/>
    <cellStyle name="Input 2 2" xfId="1583"/>
    <cellStyle name="Input 2 3" xfId="1584"/>
    <cellStyle name="Input 2 4" xfId="1585"/>
    <cellStyle name="Input 2 5" xfId="1586"/>
    <cellStyle name="Input 2 6" xfId="1587"/>
    <cellStyle name="Input 3" xfId="1588"/>
    <cellStyle name="Input 4" xfId="1589"/>
    <cellStyle name="Input 5" xfId="1590"/>
    <cellStyle name="Input 6" xfId="1591"/>
    <cellStyle name="Input 7" xfId="1592"/>
    <cellStyle name="Input 8" xfId="1593"/>
    <cellStyle name="Input 9" xfId="1594"/>
    <cellStyle name="Linked Cell 10" xfId="1595"/>
    <cellStyle name="Linked Cell 11" xfId="1596"/>
    <cellStyle name="Linked Cell 12" xfId="1597"/>
    <cellStyle name="Linked Cell 13" xfId="1598"/>
    <cellStyle name="Linked Cell 14" xfId="1599"/>
    <cellStyle name="Linked Cell 15" xfId="1600"/>
    <cellStyle name="Linked Cell 16" xfId="1601"/>
    <cellStyle name="Linked Cell 17" xfId="1602"/>
    <cellStyle name="Linked Cell 2" xfId="1603"/>
    <cellStyle name="Linked Cell 2 2" xfId="1604"/>
    <cellStyle name="Linked Cell 2 3" xfId="1605"/>
    <cellStyle name="Linked Cell 2 4" xfId="1606"/>
    <cellStyle name="Linked Cell 2 5" xfId="1607"/>
    <cellStyle name="Linked Cell 2 6" xfId="1608"/>
    <cellStyle name="Linked Cell 3" xfId="1609"/>
    <cellStyle name="Linked Cell 4" xfId="1610"/>
    <cellStyle name="Linked Cell 5" xfId="1611"/>
    <cellStyle name="Linked Cell 6" xfId="1612"/>
    <cellStyle name="Linked Cell 7" xfId="1613"/>
    <cellStyle name="Linked Cell 8" xfId="1614"/>
    <cellStyle name="Linked Cell 9" xfId="1615"/>
    <cellStyle name="Neutral 10" xfId="1616"/>
    <cellStyle name="Neutral 11" xfId="1617"/>
    <cellStyle name="Neutral 12" xfId="1618"/>
    <cellStyle name="Neutral 13" xfId="1619"/>
    <cellStyle name="Neutral 14" xfId="1620"/>
    <cellStyle name="Neutral 15" xfId="1621"/>
    <cellStyle name="Neutral 16" xfId="1622"/>
    <cellStyle name="Neutral 17" xfId="1623"/>
    <cellStyle name="Neutral 2" xfId="1624"/>
    <cellStyle name="Neutral 2 2" xfId="1625"/>
    <cellStyle name="Neutral 2 3" xfId="1626"/>
    <cellStyle name="Neutral 2 4" xfId="1627"/>
    <cellStyle name="Neutral 2 5" xfId="1628"/>
    <cellStyle name="Neutral 2 6" xfId="1629"/>
    <cellStyle name="Neutral 3" xfId="1630"/>
    <cellStyle name="Neutral 4" xfId="1631"/>
    <cellStyle name="Neutral 5" xfId="1632"/>
    <cellStyle name="Neutral 6" xfId="1633"/>
    <cellStyle name="Neutral 7" xfId="1634"/>
    <cellStyle name="Neutral 8" xfId="1635"/>
    <cellStyle name="Neutral 9" xfId="1636"/>
    <cellStyle name="Normal" xfId="0" builtinId="0"/>
    <cellStyle name="Normal 10" xfId="1637"/>
    <cellStyle name="Normal 10 10" xfId="1638"/>
    <cellStyle name="Normal 10 10 2" xfId="1639"/>
    <cellStyle name="Normal 10 11" xfId="1640"/>
    <cellStyle name="Normal 10 11 2" xfId="1641"/>
    <cellStyle name="Normal 10 12" xfId="1642"/>
    <cellStyle name="Normal 10 12 2" xfId="1643"/>
    <cellStyle name="Normal 10 13" xfId="1644"/>
    <cellStyle name="Normal 10 13 2" xfId="1645"/>
    <cellStyle name="Normal 10 14" xfId="1646"/>
    <cellStyle name="Normal 10 14 2" xfId="1647"/>
    <cellStyle name="Normal 10 15" xfId="1648"/>
    <cellStyle name="Normal 10 15 2" xfId="1649"/>
    <cellStyle name="Normal 10 16" xfId="1650"/>
    <cellStyle name="Normal 10 17" xfId="1651"/>
    <cellStyle name="Normal 10 18" xfId="1652"/>
    <cellStyle name="Normal 10 19" xfId="1653"/>
    <cellStyle name="Normal 10 2" xfId="1654"/>
    <cellStyle name="Normal 10 2 2" xfId="1655"/>
    <cellStyle name="Normal 10 3" xfId="1656"/>
    <cellStyle name="Normal 10 3 2" xfId="1657"/>
    <cellStyle name="Normal 10 4" xfId="1658"/>
    <cellStyle name="Normal 10 4 2" xfId="1659"/>
    <cellStyle name="Normal 10 5" xfId="1660"/>
    <cellStyle name="Normal 10 5 2" xfId="1661"/>
    <cellStyle name="Normal 10 6" xfId="1662"/>
    <cellStyle name="Normal 10 6 2" xfId="1663"/>
    <cellStyle name="Normal 10 7" xfId="1664"/>
    <cellStyle name="Normal 10 7 2" xfId="1665"/>
    <cellStyle name="Normal 10 8" xfId="1666"/>
    <cellStyle name="Normal 10 8 2" xfId="1667"/>
    <cellStyle name="Normal 10 9" xfId="1668"/>
    <cellStyle name="Normal 10 9 2" xfId="1669"/>
    <cellStyle name="Normal 11" xfId="1670"/>
    <cellStyle name="Normal 11 10" xfId="1671"/>
    <cellStyle name="Normal 11 10 2" xfId="1672"/>
    <cellStyle name="Normal 11 11" xfId="1673"/>
    <cellStyle name="Normal 11 11 2" xfId="1674"/>
    <cellStyle name="Normal 11 12" xfId="1675"/>
    <cellStyle name="Normal 11 12 2" xfId="1676"/>
    <cellStyle name="Normal 11 13" xfId="1677"/>
    <cellStyle name="Normal 11 13 2" xfId="1678"/>
    <cellStyle name="Normal 11 14" xfId="1679"/>
    <cellStyle name="Normal 11 14 2" xfId="1680"/>
    <cellStyle name="Normal 11 15" xfId="1681"/>
    <cellStyle name="Normal 11 15 2" xfId="1682"/>
    <cellStyle name="Normal 11 16" xfId="1683"/>
    <cellStyle name="Normal 11 2" xfId="1684"/>
    <cellStyle name="Normal 11 2 2" xfId="1685"/>
    <cellStyle name="Normal 11 3" xfId="1686"/>
    <cellStyle name="Normal 11 3 2" xfId="1687"/>
    <cellStyle name="Normal 11 4" xfId="1688"/>
    <cellStyle name="Normal 11 4 2" xfId="1689"/>
    <cellStyle name="Normal 11 5" xfId="1690"/>
    <cellStyle name="Normal 11 5 2" xfId="1691"/>
    <cellStyle name="Normal 11 6" xfId="1692"/>
    <cellStyle name="Normal 11 6 2" xfId="1693"/>
    <cellStyle name="Normal 11 7" xfId="1694"/>
    <cellStyle name="Normal 11 7 2" xfId="1695"/>
    <cellStyle name="Normal 11 8" xfId="1696"/>
    <cellStyle name="Normal 11 8 2" xfId="1697"/>
    <cellStyle name="Normal 11 9" xfId="1698"/>
    <cellStyle name="Normal 11 9 2" xfId="1699"/>
    <cellStyle name="Normal 12" xfId="1700"/>
    <cellStyle name="Normal 12 10" xfId="1701"/>
    <cellStyle name="Normal 12 10 2" xfId="1702"/>
    <cellStyle name="Normal 12 11" xfId="1703"/>
    <cellStyle name="Normal 12 11 2" xfId="1704"/>
    <cellStyle name="Normal 12 12" xfId="1705"/>
    <cellStyle name="Normal 12 12 2" xfId="1706"/>
    <cellStyle name="Normal 12 13" xfId="1707"/>
    <cellStyle name="Normal 12 13 2" xfId="1708"/>
    <cellStyle name="Normal 12 14" xfId="1709"/>
    <cellStyle name="Normal 12 14 2" xfId="1710"/>
    <cellStyle name="Normal 12 14 3" xfId="1711"/>
    <cellStyle name="Normal 12 15" xfId="1712"/>
    <cellStyle name="Normal 12 15 2" xfId="1713"/>
    <cellStyle name="Normal 12 2" xfId="1714"/>
    <cellStyle name="Normal 12 2 2" xfId="1715"/>
    <cellStyle name="Normal 12 3" xfId="1716"/>
    <cellStyle name="Normal 12 3 2" xfId="1717"/>
    <cellStyle name="Normal 12 4" xfId="1718"/>
    <cellStyle name="Normal 12 4 2" xfId="1719"/>
    <cellStyle name="Normal 12 5" xfId="1720"/>
    <cellStyle name="Normal 12 5 2" xfId="1721"/>
    <cellStyle name="Normal 12 6" xfId="1722"/>
    <cellStyle name="Normal 12 6 2" xfId="1723"/>
    <cellStyle name="Normal 12 7" xfId="1724"/>
    <cellStyle name="Normal 12 7 2" xfId="1725"/>
    <cellStyle name="Normal 12 8" xfId="1726"/>
    <cellStyle name="Normal 12 8 2" xfId="1727"/>
    <cellStyle name="Normal 12 9" xfId="1728"/>
    <cellStyle name="Normal 12 9 2" xfId="1729"/>
    <cellStyle name="Normal 13" xfId="1730"/>
    <cellStyle name="Normal 13 2" xfId="1731"/>
    <cellStyle name="Normal 14" xfId="1732"/>
    <cellStyle name="Normal 14 10" xfId="1733"/>
    <cellStyle name="Normal 14 10 2" xfId="1734"/>
    <cellStyle name="Normal 14 11" xfId="1735"/>
    <cellStyle name="Normal 14 11 2" xfId="1736"/>
    <cellStyle name="Normal 14 12" xfId="1737"/>
    <cellStyle name="Normal 14 12 2" xfId="1738"/>
    <cellStyle name="Normal 14 13" xfId="1739"/>
    <cellStyle name="Normal 14 13 2" xfId="1740"/>
    <cellStyle name="Normal 14 14" xfId="1741"/>
    <cellStyle name="Normal 14 14 2" xfId="1742"/>
    <cellStyle name="Normal 14 15" xfId="1743"/>
    <cellStyle name="Normal 14 15 2" xfId="1744"/>
    <cellStyle name="Normal 14 15 3" xfId="1745"/>
    <cellStyle name="Normal 14 16" xfId="1746"/>
    <cellStyle name="Normal 14 17" xfId="1747"/>
    <cellStyle name="Normal 14 18" xfId="1748"/>
    <cellStyle name="Normal 14 19" xfId="1749"/>
    <cellStyle name="Normal 14 2" xfId="1750"/>
    <cellStyle name="Normal 14 2 2" xfId="1751"/>
    <cellStyle name="Normal 14 3" xfId="1752"/>
    <cellStyle name="Normal 14 3 2" xfId="1753"/>
    <cellStyle name="Normal 14 4" xfId="1754"/>
    <cellStyle name="Normal 14 4 2" xfId="1755"/>
    <cellStyle name="Normal 14 5" xfId="1756"/>
    <cellStyle name="Normal 14 5 2" xfId="1757"/>
    <cellStyle name="Normal 14 6" xfId="1758"/>
    <cellStyle name="Normal 14 6 2" xfId="1759"/>
    <cellStyle name="Normal 14 7" xfId="1760"/>
    <cellStyle name="Normal 14 7 2" xfId="1761"/>
    <cellStyle name="Normal 14 8" xfId="1762"/>
    <cellStyle name="Normal 14 8 2" xfId="1763"/>
    <cellStyle name="Normal 14 9" xfId="1764"/>
    <cellStyle name="Normal 14 9 2" xfId="1765"/>
    <cellStyle name="Normal 15" xfId="1766"/>
    <cellStyle name="Normal 15 2" xfId="1767"/>
    <cellStyle name="Normal 16" xfId="1768"/>
    <cellStyle name="Normal 16 10" xfId="1769"/>
    <cellStyle name="Normal 16 10 2" xfId="1770"/>
    <cellStyle name="Normal 16 11" xfId="1771"/>
    <cellStyle name="Normal 16 11 2" xfId="1772"/>
    <cellStyle name="Normal 16 12" xfId="1773"/>
    <cellStyle name="Normal 16 12 2" xfId="1774"/>
    <cellStyle name="Normal 16 13" xfId="1775"/>
    <cellStyle name="Normal 16 13 2" xfId="1776"/>
    <cellStyle name="Normal 16 14" xfId="1777"/>
    <cellStyle name="Normal 16 14 2" xfId="1778"/>
    <cellStyle name="Normal 16 15" xfId="1779"/>
    <cellStyle name="Normal 16 15 2" xfId="1780"/>
    <cellStyle name="Normal 16 16" xfId="1781"/>
    <cellStyle name="Normal 16 17" xfId="1782"/>
    <cellStyle name="Normal 16 18" xfId="1783"/>
    <cellStyle name="Normal 16 19" xfId="1784"/>
    <cellStyle name="Normal 16 2" xfId="1785"/>
    <cellStyle name="Normal 16 2 2" xfId="1786"/>
    <cellStyle name="Normal 16 20" xfId="1787"/>
    <cellStyle name="Normal 16 21" xfId="1788"/>
    <cellStyle name="Normal 16 22" xfId="1789"/>
    <cellStyle name="Normal 16 3" xfId="1790"/>
    <cellStyle name="Normal 16 3 2" xfId="1791"/>
    <cellStyle name="Normal 16 4" xfId="1792"/>
    <cellStyle name="Normal 16 4 2" xfId="1793"/>
    <cellStyle name="Normal 16 5" xfId="1794"/>
    <cellStyle name="Normal 16 5 2" xfId="1795"/>
    <cellStyle name="Normal 16 6" xfId="1796"/>
    <cellStyle name="Normal 16 6 2" xfId="1797"/>
    <cellStyle name="Normal 16 7" xfId="1798"/>
    <cellStyle name="Normal 16 7 2" xfId="1799"/>
    <cellStyle name="Normal 16 8" xfId="1800"/>
    <cellStyle name="Normal 16 8 2" xfId="1801"/>
    <cellStyle name="Normal 16 9" xfId="1802"/>
    <cellStyle name="Normal 16 9 2" xfId="1803"/>
    <cellStyle name="Normal 17" xfId="1804"/>
    <cellStyle name="Normal 17 2" xfId="1805"/>
    <cellStyle name="Normal 17 2 2" xfId="1806"/>
    <cellStyle name="Normal 17 2 2 2" xfId="1807"/>
    <cellStyle name="Normal 17 2 3" xfId="1808"/>
    <cellStyle name="Normal 17 2 3 2" xfId="1809"/>
    <cellStyle name="Normal 17 2 4" xfId="1810"/>
    <cellStyle name="Normal 17 3" xfId="1811"/>
    <cellStyle name="Normal 17 4" xfId="1812"/>
    <cellStyle name="Normal 17 5" xfId="1813"/>
    <cellStyle name="Normal 17 6" xfId="1814"/>
    <cellStyle name="Normal 18" xfId="1815"/>
    <cellStyle name="Normal 18 10" xfId="1816"/>
    <cellStyle name="Normal 18 10 2" xfId="1817"/>
    <cellStyle name="Normal 18 11" xfId="1818"/>
    <cellStyle name="Normal 18 11 2" xfId="1819"/>
    <cellStyle name="Normal 18 12" xfId="1820"/>
    <cellStyle name="Normal 18 12 2" xfId="1821"/>
    <cellStyle name="Normal 18 13" xfId="1822"/>
    <cellStyle name="Normal 18 13 2" xfId="1823"/>
    <cellStyle name="Normal 18 14" xfId="1824"/>
    <cellStyle name="Normal 18 14 2" xfId="1825"/>
    <cellStyle name="Normal 18 15" xfId="1826"/>
    <cellStyle name="Normal 18 15 2" xfId="1827"/>
    <cellStyle name="Normal 18 16" xfId="1828"/>
    <cellStyle name="Normal 18 17" xfId="1829"/>
    <cellStyle name="Normal 18 18" xfId="1830"/>
    <cellStyle name="Normal 18 19" xfId="1831"/>
    <cellStyle name="Normal 18 2" xfId="1832"/>
    <cellStyle name="Normal 18 2 2" xfId="1833"/>
    <cellStyle name="Normal 18 20" xfId="1834"/>
    <cellStyle name="Normal 18 21" xfId="1835"/>
    <cellStyle name="Normal 18 3" xfId="1836"/>
    <cellStyle name="Normal 18 3 2" xfId="1837"/>
    <cellStyle name="Normal 18 4" xfId="1838"/>
    <cellStyle name="Normal 18 4 2" xfId="1839"/>
    <cellStyle name="Normal 18 5" xfId="1840"/>
    <cellStyle name="Normal 18 5 2" xfId="1841"/>
    <cellStyle name="Normal 18 6" xfId="1842"/>
    <cellStyle name="Normal 18 6 2" xfId="1843"/>
    <cellStyle name="Normal 18 7" xfId="1844"/>
    <cellStyle name="Normal 18 7 2" xfId="1845"/>
    <cellStyle name="Normal 18 8" xfId="1846"/>
    <cellStyle name="Normal 18 8 2" xfId="1847"/>
    <cellStyle name="Normal 18 9" xfId="1848"/>
    <cellStyle name="Normal 18 9 2" xfId="1849"/>
    <cellStyle name="Normal 19" xfId="1850"/>
    <cellStyle name="Normal 19 10" xfId="1851"/>
    <cellStyle name="Normal 19 10 2" xfId="1852"/>
    <cellStyle name="Normal 19 11" xfId="1853"/>
    <cellStyle name="Normal 19 11 2" xfId="1854"/>
    <cellStyle name="Normal 19 12" xfId="1855"/>
    <cellStyle name="Normal 19 12 2" xfId="1856"/>
    <cellStyle name="Normal 19 13" xfId="1857"/>
    <cellStyle name="Normal 19 13 2" xfId="1858"/>
    <cellStyle name="Normal 19 14" xfId="1859"/>
    <cellStyle name="Normal 19 14 2" xfId="1860"/>
    <cellStyle name="Normal 19 15" xfId="1861"/>
    <cellStyle name="Normal 19 15 2" xfId="1862"/>
    <cellStyle name="Normal 19 16" xfId="1863"/>
    <cellStyle name="Normal 19 17" xfId="1864"/>
    <cellStyle name="Normal 19 18" xfId="1865"/>
    <cellStyle name="Normal 19 19" xfId="1866"/>
    <cellStyle name="Normal 19 2" xfId="1867"/>
    <cellStyle name="Normal 19 2 2" xfId="1868"/>
    <cellStyle name="Normal 19 20" xfId="1869"/>
    <cellStyle name="Normal 19 21" xfId="1870"/>
    <cellStyle name="Normal 19 22" xfId="1871"/>
    <cellStyle name="Normal 19 3" xfId="1872"/>
    <cellStyle name="Normal 19 3 2" xfId="1873"/>
    <cellStyle name="Normal 19 4" xfId="1874"/>
    <cellStyle name="Normal 19 4 2" xfId="1875"/>
    <cellStyle name="Normal 19 5" xfId="1876"/>
    <cellStyle name="Normal 19 5 2" xfId="1877"/>
    <cellStyle name="Normal 19 6" xfId="1878"/>
    <cellStyle name="Normal 19 6 2" xfId="1879"/>
    <cellStyle name="Normal 19 7" xfId="1880"/>
    <cellStyle name="Normal 19 7 2" xfId="1881"/>
    <cellStyle name="Normal 19 8" xfId="1882"/>
    <cellStyle name="Normal 19 8 2" xfId="1883"/>
    <cellStyle name="Normal 19 9" xfId="1884"/>
    <cellStyle name="Normal 19 9 2" xfId="1885"/>
    <cellStyle name="Normal 2" xfId="1886"/>
    <cellStyle name="Normal 2 10" xfId="1887"/>
    <cellStyle name="Normal 2 10 2" xfId="1888"/>
    <cellStyle name="Normal 2 11" xfId="1889"/>
    <cellStyle name="Normal 2 11 2" xfId="1890"/>
    <cellStyle name="Normal 2 12" xfId="1891"/>
    <cellStyle name="Normal 2 12 2" xfId="1892"/>
    <cellStyle name="Normal 2 13" xfId="1893"/>
    <cellStyle name="Normal 2 13 2" xfId="1894"/>
    <cellStyle name="Normal 2 14" xfId="1895"/>
    <cellStyle name="Normal 2 14 2" xfId="1896"/>
    <cellStyle name="Normal 2 15" xfId="1897"/>
    <cellStyle name="Normal 2 15 2" xfId="1898"/>
    <cellStyle name="Normal 2 16" xfId="1899"/>
    <cellStyle name="Normal 2 17" xfId="1900"/>
    <cellStyle name="Normal 2 18" xfId="1901"/>
    <cellStyle name="Normal 2 2" xfId="1902"/>
    <cellStyle name="Normal 2 2 10" xfId="1903"/>
    <cellStyle name="Normal 2 2 11" xfId="1904"/>
    <cellStyle name="Normal 2 2 2" xfId="1905"/>
    <cellStyle name="Normal 2 2 2 2" xfId="1906"/>
    <cellStyle name="Normal 2 2 3" xfId="1907"/>
    <cellStyle name="Normal 2 2 3 2" xfId="1908"/>
    <cellStyle name="Normal 2 2 4" xfId="1909"/>
    <cellStyle name="Normal 2 2 5" xfId="1910"/>
    <cellStyle name="Normal 2 2 6" xfId="1911"/>
    <cellStyle name="Normal 2 2 7" xfId="1912"/>
    <cellStyle name="Normal 2 2 8" xfId="1913"/>
    <cellStyle name="Normal 2 2 9" xfId="1914"/>
    <cellStyle name="Normal 2 3" xfId="1915"/>
    <cellStyle name="Normal 2 3 2" xfId="1916"/>
    <cellStyle name="Normal 2 3 2 2" xfId="1917"/>
    <cellStyle name="Normal 2 3 3" xfId="1918"/>
    <cellStyle name="Normal 2 3 3 2" xfId="1919"/>
    <cellStyle name="Normal 2 4" xfId="1920"/>
    <cellStyle name="Normal 2 4 2" xfId="1921"/>
    <cellStyle name="Normal 2 4 2 2" xfId="1922"/>
    <cellStyle name="Normal 2 4 3" xfId="1923"/>
    <cellStyle name="Normal 2 5" xfId="1924"/>
    <cellStyle name="Normal 2 5 2" xfId="1925"/>
    <cellStyle name="Normal 2 5 2 2" xfId="1926"/>
    <cellStyle name="Normal 2 5 3" xfId="1927"/>
    <cellStyle name="Normal 2 6" xfId="1928"/>
    <cellStyle name="Normal 2 6 2" xfId="1929"/>
    <cellStyle name="Normal 2 6 2 2" xfId="1930"/>
    <cellStyle name="Normal 2 6 3" xfId="1931"/>
    <cellStyle name="Normal 2 7" xfId="1932"/>
    <cellStyle name="Normal 2 7 2" xfId="1933"/>
    <cellStyle name="Normal 2 7 2 2" xfId="1934"/>
    <cellStyle name="Normal 2 7 3" xfId="1935"/>
    <cellStyle name="Normal 2 8" xfId="1936"/>
    <cellStyle name="Normal 2 8 2" xfId="1937"/>
    <cellStyle name="Normal 2 8 2 2" xfId="1938"/>
    <cellStyle name="Normal 2 8 3" xfId="1939"/>
    <cellStyle name="Normal 2 9" xfId="1940"/>
    <cellStyle name="Normal 2 9 2" xfId="1941"/>
    <cellStyle name="Normal 2 9 2 2" xfId="1942"/>
    <cellStyle name="Normal 2 9 3" xfId="1943"/>
    <cellStyle name="Normal 20" xfId="1944"/>
    <cellStyle name="Normal 20 10" xfId="1945"/>
    <cellStyle name="Normal 20 10 2" xfId="1946"/>
    <cellStyle name="Normal 20 10 3" xfId="1947"/>
    <cellStyle name="Normal 20 11" xfId="1948"/>
    <cellStyle name="Normal 20 11 2" xfId="1949"/>
    <cellStyle name="Normal 20 12" xfId="1950"/>
    <cellStyle name="Normal 20 12 2" xfId="1951"/>
    <cellStyle name="Normal 20 13" xfId="1952"/>
    <cellStyle name="Normal 20 13 2" xfId="1953"/>
    <cellStyle name="Normal 20 14" xfId="1954"/>
    <cellStyle name="Normal 20 14 2" xfId="1955"/>
    <cellStyle name="Normal 20 15" xfId="1956"/>
    <cellStyle name="Normal 20 15 2" xfId="1957"/>
    <cellStyle name="Normal 20 16" xfId="1958"/>
    <cellStyle name="Normal 20 17" xfId="1959"/>
    <cellStyle name="Normal 20 18" xfId="1960"/>
    <cellStyle name="Normal 20 19" xfId="1961"/>
    <cellStyle name="Normal 20 2" xfId="1962"/>
    <cellStyle name="Normal 20 2 2" xfId="1963"/>
    <cellStyle name="Normal 20 20" xfId="1964"/>
    <cellStyle name="Normal 20 3" xfId="1965"/>
    <cellStyle name="Normal 20 3 2" xfId="1966"/>
    <cellStyle name="Normal 20 4" xfId="1967"/>
    <cellStyle name="Normal 20 4 2" xfId="1968"/>
    <cellStyle name="Normal 20 5" xfId="1969"/>
    <cellStyle name="Normal 20 5 2" xfId="1970"/>
    <cellStyle name="Normal 20 6" xfId="1971"/>
    <cellStyle name="Normal 20 6 2" xfId="1972"/>
    <cellStyle name="Normal 20 7" xfId="1973"/>
    <cellStyle name="Normal 20 7 2" xfId="1974"/>
    <cellStyle name="Normal 20 8" xfId="1975"/>
    <cellStyle name="Normal 20 8 2" xfId="1976"/>
    <cellStyle name="Normal 20 9" xfId="1977"/>
    <cellStyle name="Normal 20 9 2" xfId="1978"/>
    <cellStyle name="Normal 21" xfId="1979"/>
    <cellStyle name="Normal 21 10" xfId="1980"/>
    <cellStyle name="Normal 21 10 2" xfId="1981"/>
    <cellStyle name="Normal 21 11" xfId="1982"/>
    <cellStyle name="Normal 21 11 2" xfId="1983"/>
    <cellStyle name="Normal 21 12" xfId="1984"/>
    <cellStyle name="Normal 21 12 2" xfId="1985"/>
    <cellStyle name="Normal 21 13" xfId="1986"/>
    <cellStyle name="Normal 21 13 2" xfId="1987"/>
    <cellStyle name="Normal 21 14" xfId="1988"/>
    <cellStyle name="Normal 21 14 2" xfId="1989"/>
    <cellStyle name="Normal 21 15" xfId="1990"/>
    <cellStyle name="Normal 21 15 2" xfId="1991"/>
    <cellStyle name="Normal 21 16" xfId="1992"/>
    <cellStyle name="Normal 21 17" xfId="1993"/>
    <cellStyle name="Normal 21 18" xfId="1994"/>
    <cellStyle name="Normal 21 2" xfId="1995"/>
    <cellStyle name="Normal 21 2 2" xfId="1996"/>
    <cellStyle name="Normal 21 2 3" xfId="1997"/>
    <cellStyle name="Normal 21 2 4" xfId="1998"/>
    <cellStyle name="Normal 21 3" xfId="1999"/>
    <cellStyle name="Normal 21 3 2" xfId="2000"/>
    <cellStyle name="Normal 21 4" xfId="2001"/>
    <cellStyle name="Normal 21 4 2" xfId="2002"/>
    <cellStyle name="Normal 21 5" xfId="2003"/>
    <cellStyle name="Normal 21 5 2" xfId="2004"/>
    <cellStyle name="Normal 21 6" xfId="2005"/>
    <cellStyle name="Normal 21 6 2" xfId="2006"/>
    <cellStyle name="Normal 21 7" xfId="2007"/>
    <cellStyle name="Normal 21 7 2" xfId="2008"/>
    <cellStyle name="Normal 21 8" xfId="2009"/>
    <cellStyle name="Normal 21 8 2" xfId="2010"/>
    <cellStyle name="Normal 21 9" xfId="2011"/>
    <cellStyle name="Normal 21 9 2" xfId="2012"/>
    <cellStyle name="Normal 22" xfId="2013"/>
    <cellStyle name="Normal 22 10" xfId="2014"/>
    <cellStyle name="Normal 22 10 2" xfId="2015"/>
    <cellStyle name="Normal 22 11" xfId="2016"/>
    <cellStyle name="Normal 22 11 2" xfId="2017"/>
    <cellStyle name="Normal 22 12" xfId="2018"/>
    <cellStyle name="Normal 22 12 2" xfId="2019"/>
    <cellStyle name="Normal 22 13" xfId="2020"/>
    <cellStyle name="Normal 22 13 2" xfId="2021"/>
    <cellStyle name="Normal 22 14" xfId="2022"/>
    <cellStyle name="Normal 22 14 2" xfId="2023"/>
    <cellStyle name="Normal 22 15" xfId="2024"/>
    <cellStyle name="Normal 22 15 2" xfId="2025"/>
    <cellStyle name="Normal 22 16" xfId="2026"/>
    <cellStyle name="Normal 22 2" xfId="2027"/>
    <cellStyle name="Normal 22 2 2" xfId="2028"/>
    <cellStyle name="Normal 22 3" xfId="2029"/>
    <cellStyle name="Normal 22 3 2" xfId="2030"/>
    <cellStyle name="Normal 22 4" xfId="2031"/>
    <cellStyle name="Normal 22 4 2" xfId="2032"/>
    <cellStyle name="Normal 22 5" xfId="2033"/>
    <cellStyle name="Normal 22 5 2" xfId="2034"/>
    <cellStyle name="Normal 22 6" xfId="2035"/>
    <cellStyle name="Normal 22 6 2" xfId="2036"/>
    <cellStyle name="Normal 22 7" xfId="2037"/>
    <cellStyle name="Normal 22 7 2" xfId="2038"/>
    <cellStyle name="Normal 22 8" xfId="2039"/>
    <cellStyle name="Normal 22 8 2" xfId="2040"/>
    <cellStyle name="Normal 22 9" xfId="2041"/>
    <cellStyle name="Normal 22 9 2" xfId="2042"/>
    <cellStyle name="Normal 23" xfId="2043"/>
    <cellStyle name="Normal 23 10" xfId="2044"/>
    <cellStyle name="Normal 23 10 2" xfId="2045"/>
    <cellStyle name="Normal 23 11" xfId="2046"/>
    <cellStyle name="Normal 23 11 2" xfId="2047"/>
    <cellStyle name="Normal 23 12" xfId="2048"/>
    <cellStyle name="Normal 23 12 2" xfId="2049"/>
    <cellStyle name="Normal 23 13" xfId="2050"/>
    <cellStyle name="Normal 23 13 2" xfId="2051"/>
    <cellStyle name="Normal 23 14" xfId="2052"/>
    <cellStyle name="Normal 23 14 2" xfId="2053"/>
    <cellStyle name="Normal 23 15" xfId="2054"/>
    <cellStyle name="Normal 23 15 2" xfId="2055"/>
    <cellStyle name="Normal 23 16" xfId="2056"/>
    <cellStyle name="Normal 23 2" xfId="2057"/>
    <cellStyle name="Normal 23 2 2" xfId="2058"/>
    <cellStyle name="Normal 23 3" xfId="2059"/>
    <cellStyle name="Normal 23 3 2" xfId="2060"/>
    <cellStyle name="Normal 23 4" xfId="2061"/>
    <cellStyle name="Normal 23 4 2" xfId="2062"/>
    <cellStyle name="Normal 23 5" xfId="2063"/>
    <cellStyle name="Normal 23 5 2" xfId="2064"/>
    <cellStyle name="Normal 23 6" xfId="2065"/>
    <cellStyle name="Normal 23 6 2" xfId="2066"/>
    <cellStyle name="Normal 23 7" xfId="2067"/>
    <cellStyle name="Normal 23 7 2" xfId="2068"/>
    <cellStyle name="Normal 23 8" xfId="2069"/>
    <cellStyle name="Normal 23 8 2" xfId="2070"/>
    <cellStyle name="Normal 23 9" xfId="2071"/>
    <cellStyle name="Normal 23 9 2" xfId="2072"/>
    <cellStyle name="Normal 24" xfId="2073"/>
    <cellStyle name="Normal 24 10" xfId="2074"/>
    <cellStyle name="Normal 24 10 2" xfId="2075"/>
    <cellStyle name="Normal 24 11" xfId="2076"/>
    <cellStyle name="Normal 24 11 2" xfId="2077"/>
    <cellStyle name="Normal 24 12" xfId="2078"/>
    <cellStyle name="Normal 24 12 2" xfId="2079"/>
    <cellStyle name="Normal 24 13" xfId="2080"/>
    <cellStyle name="Normal 24 13 2" xfId="2081"/>
    <cellStyle name="Normal 24 14" xfId="2082"/>
    <cellStyle name="Normal 24 14 2" xfId="2083"/>
    <cellStyle name="Normal 24 15" xfId="2084"/>
    <cellStyle name="Normal 24 15 2" xfId="2085"/>
    <cellStyle name="Normal 24 16" xfId="2086"/>
    <cellStyle name="Normal 24 17" xfId="2087"/>
    <cellStyle name="Normal 24 18" xfId="2088"/>
    <cellStyle name="Normal 24 19" xfId="2089"/>
    <cellStyle name="Normal 24 2" xfId="2090"/>
    <cellStyle name="Normal 24 2 2" xfId="2091"/>
    <cellStyle name="Normal 24 20" xfId="2092"/>
    <cellStyle name="Normal 24 21" xfId="2093"/>
    <cellStyle name="Normal 24 22" xfId="2094"/>
    <cellStyle name="Normal 24 23" xfId="2095"/>
    <cellStyle name="Normal 24 3" xfId="2096"/>
    <cellStyle name="Normal 24 3 2" xfId="2097"/>
    <cellStyle name="Normal 24 4" xfId="2098"/>
    <cellStyle name="Normal 24 4 2" xfId="2099"/>
    <cellStyle name="Normal 24 5" xfId="2100"/>
    <cellStyle name="Normal 24 5 2" xfId="2101"/>
    <cellStyle name="Normal 24 6" xfId="2102"/>
    <cellStyle name="Normal 24 6 2" xfId="2103"/>
    <cellStyle name="Normal 24 7" xfId="2104"/>
    <cellStyle name="Normal 24 7 2" xfId="2105"/>
    <cellStyle name="Normal 24 8" xfId="2106"/>
    <cellStyle name="Normal 24 8 2" xfId="2107"/>
    <cellStyle name="Normal 24 9" xfId="2108"/>
    <cellStyle name="Normal 24 9 2" xfId="2109"/>
    <cellStyle name="Normal 25" xfId="2110"/>
    <cellStyle name="Normal 25 10" xfId="2111"/>
    <cellStyle name="Normal 25 10 2" xfId="2112"/>
    <cellStyle name="Normal 25 11" xfId="2113"/>
    <cellStyle name="Normal 25 11 2" xfId="2114"/>
    <cellStyle name="Normal 25 12" xfId="2115"/>
    <cellStyle name="Normal 25 12 2" xfId="2116"/>
    <cellStyle name="Normal 25 13" xfId="2117"/>
    <cellStyle name="Normal 25 13 2" xfId="2118"/>
    <cellStyle name="Normal 25 14" xfId="2119"/>
    <cellStyle name="Normal 25 14 2" xfId="2120"/>
    <cellStyle name="Normal 25 15" xfId="2121"/>
    <cellStyle name="Normal 25 15 2" xfId="2122"/>
    <cellStyle name="Normal 25 16" xfId="2123"/>
    <cellStyle name="Normal 25 17" xfId="2124"/>
    <cellStyle name="Normal 25 18" xfId="2125"/>
    <cellStyle name="Normal 25 19" xfId="2126"/>
    <cellStyle name="Normal 25 2" xfId="2127"/>
    <cellStyle name="Normal 25 2 2" xfId="2128"/>
    <cellStyle name="Normal 25 20" xfId="2129"/>
    <cellStyle name="Normal 25 21" xfId="2130"/>
    <cellStyle name="Normal 25 22" xfId="2131"/>
    <cellStyle name="Normal 25 23" xfId="2132"/>
    <cellStyle name="Normal 25 3" xfId="2133"/>
    <cellStyle name="Normal 25 3 2" xfId="2134"/>
    <cellStyle name="Normal 25 4" xfId="2135"/>
    <cellStyle name="Normal 25 4 2" xfId="2136"/>
    <cellStyle name="Normal 25 5" xfId="2137"/>
    <cellStyle name="Normal 25 5 2" xfId="2138"/>
    <cellStyle name="Normal 25 6" xfId="2139"/>
    <cellStyle name="Normal 25 6 2" xfId="2140"/>
    <cellStyle name="Normal 25 7" xfId="2141"/>
    <cellStyle name="Normal 25 7 2" xfId="2142"/>
    <cellStyle name="Normal 25 8" xfId="2143"/>
    <cellStyle name="Normal 25 8 2" xfId="2144"/>
    <cellStyle name="Normal 25 9" xfId="2145"/>
    <cellStyle name="Normal 25 9 2" xfId="2146"/>
    <cellStyle name="Normal 252" xfId="2147"/>
    <cellStyle name="Normal 252 2" xfId="2148"/>
    <cellStyle name="Normal 252 3" xfId="2149"/>
    <cellStyle name="Normal 252 4" xfId="2150"/>
    <cellStyle name="Normal 26" xfId="2151"/>
    <cellStyle name="Normal 26 10" xfId="2152"/>
    <cellStyle name="Normal 26 10 2" xfId="2153"/>
    <cellStyle name="Normal 26 11" xfId="2154"/>
    <cellStyle name="Normal 26 11 2" xfId="2155"/>
    <cellStyle name="Normal 26 12" xfId="2156"/>
    <cellStyle name="Normal 26 12 2" xfId="2157"/>
    <cellStyle name="Normal 26 13" xfId="2158"/>
    <cellStyle name="Normal 26 13 2" xfId="2159"/>
    <cellStyle name="Normal 26 14" xfId="2160"/>
    <cellStyle name="Normal 26 14 2" xfId="2161"/>
    <cellStyle name="Normal 26 15" xfId="2162"/>
    <cellStyle name="Normal 26 15 2" xfId="2163"/>
    <cellStyle name="Normal 26 16" xfId="2164"/>
    <cellStyle name="Normal 26 17" xfId="2165"/>
    <cellStyle name="Normal 26 18" xfId="2166"/>
    <cellStyle name="Normal 26 2" xfId="2167"/>
    <cellStyle name="Normal 26 2 2" xfId="2168"/>
    <cellStyle name="Normal 26 3" xfId="2169"/>
    <cellStyle name="Normal 26 3 2" xfId="2170"/>
    <cellStyle name="Normal 26 4" xfId="2171"/>
    <cellStyle name="Normal 26 4 2" xfId="2172"/>
    <cellStyle name="Normal 26 5" xfId="2173"/>
    <cellStyle name="Normal 26 5 2" xfId="2174"/>
    <cellStyle name="Normal 26 6" xfId="2175"/>
    <cellStyle name="Normal 26 6 2" xfId="2176"/>
    <cellStyle name="Normal 26 7" xfId="2177"/>
    <cellStyle name="Normal 26 7 2" xfId="2178"/>
    <cellStyle name="Normal 26 8" xfId="2179"/>
    <cellStyle name="Normal 26 8 2" xfId="2180"/>
    <cellStyle name="Normal 26 9" xfId="2181"/>
    <cellStyle name="Normal 26 9 2" xfId="2182"/>
    <cellStyle name="Normal 27" xfId="2183"/>
    <cellStyle name="Normal 27 10" xfId="2184"/>
    <cellStyle name="Normal 27 10 2" xfId="2185"/>
    <cellStyle name="Normal 27 11" xfId="2186"/>
    <cellStyle name="Normal 27 11 2" xfId="2187"/>
    <cellStyle name="Normal 27 12" xfId="2188"/>
    <cellStyle name="Normal 27 12 2" xfId="2189"/>
    <cellStyle name="Normal 27 13" xfId="2190"/>
    <cellStyle name="Normal 27 13 2" xfId="2191"/>
    <cellStyle name="Normal 27 14" xfId="2192"/>
    <cellStyle name="Normal 27 14 2" xfId="2193"/>
    <cellStyle name="Normal 27 15" xfId="2194"/>
    <cellStyle name="Normal 27 15 2" xfId="2195"/>
    <cellStyle name="Normal 27 16" xfId="2196"/>
    <cellStyle name="Normal 27 17" xfId="2197"/>
    <cellStyle name="Normal 27 18" xfId="2198"/>
    <cellStyle name="Normal 27 19" xfId="2199"/>
    <cellStyle name="Normal 27 2" xfId="2200"/>
    <cellStyle name="Normal 27 2 2" xfId="2201"/>
    <cellStyle name="Normal 27 20" xfId="2202"/>
    <cellStyle name="Normal 27 21" xfId="2203"/>
    <cellStyle name="Normal 27 3" xfId="2204"/>
    <cellStyle name="Normal 27 3 2" xfId="2205"/>
    <cellStyle name="Normal 27 4" xfId="2206"/>
    <cellStyle name="Normal 27 4 2" xfId="2207"/>
    <cellStyle name="Normal 27 5" xfId="2208"/>
    <cellStyle name="Normal 27 5 2" xfId="2209"/>
    <cellStyle name="Normal 27 6" xfId="2210"/>
    <cellStyle name="Normal 27 6 2" xfId="2211"/>
    <cellStyle name="Normal 27 7" xfId="2212"/>
    <cellStyle name="Normal 27 7 2" xfId="2213"/>
    <cellStyle name="Normal 27 8" xfId="2214"/>
    <cellStyle name="Normal 27 8 2" xfId="2215"/>
    <cellStyle name="Normal 27 9" xfId="2216"/>
    <cellStyle name="Normal 27 9 2" xfId="2217"/>
    <cellStyle name="Normal 28" xfId="2218"/>
    <cellStyle name="Normal 28 10" xfId="2219"/>
    <cellStyle name="Normal 28 10 2" xfId="2220"/>
    <cellStyle name="Normal 28 11" xfId="2221"/>
    <cellStyle name="Normal 28 11 2" xfId="2222"/>
    <cellStyle name="Normal 28 12" xfId="2223"/>
    <cellStyle name="Normal 28 12 2" xfId="2224"/>
    <cellStyle name="Normal 28 13" xfId="2225"/>
    <cellStyle name="Normal 28 13 2" xfId="2226"/>
    <cellStyle name="Normal 28 14" xfId="2227"/>
    <cellStyle name="Normal 28 14 2" xfId="2228"/>
    <cellStyle name="Normal 28 15" xfId="2229"/>
    <cellStyle name="Normal 28 15 2" xfId="2230"/>
    <cellStyle name="Normal 28 16" xfId="2231"/>
    <cellStyle name="Normal 28 2" xfId="2232"/>
    <cellStyle name="Normal 28 2 2" xfId="2233"/>
    <cellStyle name="Normal 28 3" xfId="2234"/>
    <cellStyle name="Normal 28 3 2" xfId="2235"/>
    <cellStyle name="Normal 28 4" xfId="2236"/>
    <cellStyle name="Normal 28 4 2" xfId="2237"/>
    <cellStyle name="Normal 28 5" xfId="2238"/>
    <cellStyle name="Normal 28 5 2" xfId="2239"/>
    <cellStyle name="Normal 28 6" xfId="2240"/>
    <cellStyle name="Normal 28 6 2" xfId="2241"/>
    <cellStyle name="Normal 28 7" xfId="2242"/>
    <cellStyle name="Normal 28 7 2" xfId="2243"/>
    <cellStyle name="Normal 28 8" xfId="2244"/>
    <cellStyle name="Normal 28 8 2" xfId="2245"/>
    <cellStyle name="Normal 28 9" xfId="2246"/>
    <cellStyle name="Normal 28 9 2" xfId="2247"/>
    <cellStyle name="Normal 29" xfId="2248"/>
    <cellStyle name="Normal 29 10" xfId="2249"/>
    <cellStyle name="Normal 29 10 2" xfId="2250"/>
    <cellStyle name="Normal 29 11" xfId="2251"/>
    <cellStyle name="Normal 29 11 2" xfId="2252"/>
    <cellStyle name="Normal 29 12" xfId="2253"/>
    <cellStyle name="Normal 29 12 2" xfId="2254"/>
    <cellStyle name="Normal 29 13" xfId="2255"/>
    <cellStyle name="Normal 29 13 2" xfId="2256"/>
    <cellStyle name="Normal 29 14" xfId="2257"/>
    <cellStyle name="Normal 29 14 2" xfId="2258"/>
    <cellStyle name="Normal 29 15" xfId="2259"/>
    <cellStyle name="Normal 29 15 2" xfId="2260"/>
    <cellStyle name="Normal 29 16" xfId="2261"/>
    <cellStyle name="Normal 29 2" xfId="2262"/>
    <cellStyle name="Normal 29 2 2" xfId="2263"/>
    <cellStyle name="Normal 29 3" xfId="2264"/>
    <cellStyle name="Normal 29 3 2" xfId="2265"/>
    <cellStyle name="Normal 29 4" xfId="2266"/>
    <cellStyle name="Normal 29 4 2" xfId="2267"/>
    <cellStyle name="Normal 29 5" xfId="2268"/>
    <cellStyle name="Normal 29 5 2" xfId="2269"/>
    <cellStyle name="Normal 29 6" xfId="2270"/>
    <cellStyle name="Normal 29 6 2" xfId="2271"/>
    <cellStyle name="Normal 29 7" xfId="2272"/>
    <cellStyle name="Normal 29 7 2" xfId="2273"/>
    <cellStyle name="Normal 29 8" xfId="2274"/>
    <cellStyle name="Normal 29 8 2" xfId="2275"/>
    <cellStyle name="Normal 29 9" xfId="2276"/>
    <cellStyle name="Normal 29 9 2" xfId="2277"/>
    <cellStyle name="Normal 3" xfId="2278"/>
    <cellStyle name="Normal 3 2" xfId="2279"/>
    <cellStyle name="Normal 3 2 2" xfId="2280"/>
    <cellStyle name="Normal 3 2 3" xfId="2281"/>
    <cellStyle name="Normal 3 3" xfId="2282"/>
    <cellStyle name="Normal 3 3 2" xfId="2283"/>
    <cellStyle name="Normal 3 4" xfId="2284"/>
    <cellStyle name="Normal 3 5" xfId="2285"/>
    <cellStyle name="Normal 3_OPCo Period I PJM  Formula Rate" xfId="2286"/>
    <cellStyle name="Normal 30" xfId="2287"/>
    <cellStyle name="Normal 30 10" xfId="2288"/>
    <cellStyle name="Normal 30 10 2" xfId="2289"/>
    <cellStyle name="Normal 30 11" xfId="2290"/>
    <cellStyle name="Normal 30 11 2" xfId="2291"/>
    <cellStyle name="Normal 30 12" xfId="2292"/>
    <cellStyle name="Normal 30 12 2" xfId="2293"/>
    <cellStyle name="Normal 30 13" xfId="2294"/>
    <cellStyle name="Normal 30 13 2" xfId="2295"/>
    <cellStyle name="Normal 30 14" xfId="2296"/>
    <cellStyle name="Normal 30 14 2" xfId="2297"/>
    <cellStyle name="Normal 30 15" xfId="2298"/>
    <cellStyle name="Normal 30 15 2" xfId="2299"/>
    <cellStyle name="Normal 30 16" xfId="2300"/>
    <cellStyle name="Normal 30 17" xfId="2301"/>
    <cellStyle name="Normal 30 18" xfId="2302"/>
    <cellStyle name="Normal 30 19" xfId="2303"/>
    <cellStyle name="Normal 30 2" xfId="2304"/>
    <cellStyle name="Normal 30 2 2" xfId="2305"/>
    <cellStyle name="Normal 30 20" xfId="2306"/>
    <cellStyle name="Normal 30 21" xfId="2307"/>
    <cellStyle name="Normal 30 3" xfId="2308"/>
    <cellStyle name="Normal 30 3 2" xfId="2309"/>
    <cellStyle name="Normal 30 4" xfId="2310"/>
    <cellStyle name="Normal 30 4 2" xfId="2311"/>
    <cellStyle name="Normal 30 5" xfId="2312"/>
    <cellStyle name="Normal 30 5 2" xfId="2313"/>
    <cellStyle name="Normal 30 6" xfId="2314"/>
    <cellStyle name="Normal 30 6 2" xfId="2315"/>
    <cellStyle name="Normal 30 7" xfId="2316"/>
    <cellStyle name="Normal 30 7 2" xfId="2317"/>
    <cellStyle name="Normal 30 8" xfId="2318"/>
    <cellStyle name="Normal 30 8 2" xfId="2319"/>
    <cellStyle name="Normal 30 9" xfId="2320"/>
    <cellStyle name="Normal 30 9 2" xfId="2321"/>
    <cellStyle name="Normal 31" xfId="2322"/>
    <cellStyle name="Normal 31 10" xfId="2323"/>
    <cellStyle name="Normal 31 10 2" xfId="2324"/>
    <cellStyle name="Normal 31 10 3" xfId="2325"/>
    <cellStyle name="Normal 31 11" xfId="2326"/>
    <cellStyle name="Normal 31 11 2" xfId="2327"/>
    <cellStyle name="Normal 31 12" xfId="2328"/>
    <cellStyle name="Normal 31 12 2" xfId="2329"/>
    <cellStyle name="Normal 31 13" xfId="2330"/>
    <cellStyle name="Normal 31 13 2" xfId="2331"/>
    <cellStyle name="Normal 31 14" xfId="2332"/>
    <cellStyle name="Normal 31 14 2" xfId="2333"/>
    <cellStyle name="Normal 31 15" xfId="2334"/>
    <cellStyle name="Normal 31 15 2" xfId="2335"/>
    <cellStyle name="Normal 31 16" xfId="2336"/>
    <cellStyle name="Normal 31 17" xfId="2337"/>
    <cellStyle name="Normal 31 2" xfId="2338"/>
    <cellStyle name="Normal 31 2 2" xfId="2339"/>
    <cellStyle name="Normal 31 3" xfId="2340"/>
    <cellStyle name="Normal 31 3 2" xfId="2341"/>
    <cellStyle name="Normal 31 4" xfId="2342"/>
    <cellStyle name="Normal 31 4 2" xfId="2343"/>
    <cellStyle name="Normal 31 5" xfId="2344"/>
    <cellStyle name="Normal 31 5 2" xfId="2345"/>
    <cellStyle name="Normal 31 6" xfId="2346"/>
    <cellStyle name="Normal 31 6 2" xfId="2347"/>
    <cellStyle name="Normal 31 7" xfId="2348"/>
    <cellStyle name="Normal 31 7 2" xfId="2349"/>
    <cellStyle name="Normal 31 8" xfId="2350"/>
    <cellStyle name="Normal 31 8 2" xfId="2351"/>
    <cellStyle name="Normal 31 9" xfId="2352"/>
    <cellStyle name="Normal 31 9 2" xfId="2353"/>
    <cellStyle name="Normal 32" xfId="2354"/>
    <cellStyle name="Normal 32 10" xfId="2355"/>
    <cellStyle name="Normal 32 10 2" xfId="2356"/>
    <cellStyle name="Normal 32 10 3" xfId="2357"/>
    <cellStyle name="Normal 32 11" xfId="2358"/>
    <cellStyle name="Normal 32 11 2" xfId="2359"/>
    <cellStyle name="Normal 32 12" xfId="2360"/>
    <cellStyle name="Normal 32 12 2" xfId="2361"/>
    <cellStyle name="Normal 32 13" xfId="2362"/>
    <cellStyle name="Normal 32 13 2" xfId="2363"/>
    <cellStyle name="Normal 32 14" xfId="2364"/>
    <cellStyle name="Normal 32 14 2" xfId="2365"/>
    <cellStyle name="Normal 32 15" xfId="2366"/>
    <cellStyle name="Normal 32 15 2" xfId="2367"/>
    <cellStyle name="Normal 32 16" xfId="2368"/>
    <cellStyle name="Normal 32 2" xfId="2369"/>
    <cellStyle name="Normal 32 2 2" xfId="2370"/>
    <cellStyle name="Normal 32 3" xfId="2371"/>
    <cellStyle name="Normal 32 3 2" xfId="2372"/>
    <cellStyle name="Normal 32 4" xfId="2373"/>
    <cellStyle name="Normal 32 4 2" xfId="2374"/>
    <cellStyle name="Normal 32 5" xfId="2375"/>
    <cellStyle name="Normal 32 5 2" xfId="2376"/>
    <cellStyle name="Normal 32 6" xfId="2377"/>
    <cellStyle name="Normal 32 6 2" xfId="2378"/>
    <cellStyle name="Normal 32 7" xfId="2379"/>
    <cellStyle name="Normal 32 7 2" xfId="2380"/>
    <cellStyle name="Normal 32 8" xfId="2381"/>
    <cellStyle name="Normal 32 8 2" xfId="2382"/>
    <cellStyle name="Normal 32 9" xfId="2383"/>
    <cellStyle name="Normal 32 9 2" xfId="2384"/>
    <cellStyle name="Normal 33" xfId="2385"/>
    <cellStyle name="Normal 33 2" xfId="2386"/>
    <cellStyle name="Normal 33 3" xfId="2387"/>
    <cellStyle name="Normal 33 4" xfId="2388"/>
    <cellStyle name="Normal 33 5" xfId="2389"/>
    <cellStyle name="Normal 33 6" xfId="2390"/>
    <cellStyle name="Normal 33 7" xfId="2391"/>
    <cellStyle name="Normal 34" xfId="2392"/>
    <cellStyle name="Normal 34 2" xfId="2393"/>
    <cellStyle name="Normal 34 3" xfId="2394"/>
    <cellStyle name="Normal 34 4" xfId="2395"/>
    <cellStyle name="Normal 34 5" xfId="2396"/>
    <cellStyle name="Normal 34 6" xfId="2397"/>
    <cellStyle name="Normal 34 7" xfId="2398"/>
    <cellStyle name="Normal 35" xfId="2399"/>
    <cellStyle name="Normal 35 2" xfId="2400"/>
    <cellStyle name="Normal 35 3" xfId="2401"/>
    <cellStyle name="Normal 36" xfId="2402"/>
    <cellStyle name="Normal 36 2" xfId="2403"/>
    <cellStyle name="Normal 37" xfId="2404"/>
    <cellStyle name="Normal 37 2" xfId="2405"/>
    <cellStyle name="Normal 37 3" xfId="2406"/>
    <cellStyle name="Normal 37 4" xfId="2407"/>
    <cellStyle name="Normal 37 5" xfId="2408"/>
    <cellStyle name="Normal 37 6" xfId="2409"/>
    <cellStyle name="Normal 37 7" xfId="2410"/>
    <cellStyle name="Normal 38" xfId="2411"/>
    <cellStyle name="Normal 38 2" xfId="2412"/>
    <cellStyle name="Normal 38 3" xfId="2413"/>
    <cellStyle name="Normal 39" xfId="2414"/>
    <cellStyle name="Normal 39 2" xfId="2415"/>
    <cellStyle name="Normal 39 3" xfId="2416"/>
    <cellStyle name="Normal 39 4" xfId="2417"/>
    <cellStyle name="Normal 39 5" xfId="2418"/>
    <cellStyle name="Normal 39 6" xfId="2419"/>
    <cellStyle name="Normal 39 7" xfId="2420"/>
    <cellStyle name="Normal 4" xfId="2421"/>
    <cellStyle name="Normal 4 10" xfId="2422"/>
    <cellStyle name="Normal 4 10 2" xfId="2423"/>
    <cellStyle name="Normal 4 11" xfId="2424"/>
    <cellStyle name="Normal 4 11 2" xfId="2425"/>
    <cellStyle name="Normal 4 12" xfId="2426"/>
    <cellStyle name="Normal 4 12 2" xfId="2427"/>
    <cellStyle name="Normal 4 13" xfId="2428"/>
    <cellStyle name="Normal 4 13 2" xfId="2429"/>
    <cellStyle name="Normal 4 14" xfId="2430"/>
    <cellStyle name="Normal 4 14 2" xfId="2431"/>
    <cellStyle name="Normal 4 15" xfId="2432"/>
    <cellStyle name="Normal 4 15 2" xfId="2433"/>
    <cellStyle name="Normal 4 16" xfId="2434"/>
    <cellStyle name="Normal 4 17" xfId="2435"/>
    <cellStyle name="Normal 4 17 2" xfId="2436"/>
    <cellStyle name="Normal 4 18" xfId="2437"/>
    <cellStyle name="Normal 4 19" xfId="2438"/>
    <cellStyle name="Normal 4 2" xfId="2439"/>
    <cellStyle name="Normal 4 2 2" xfId="2440"/>
    <cellStyle name="Normal 4 2 2 2" xfId="2441"/>
    <cellStyle name="Normal 4 2 3" xfId="2442"/>
    <cellStyle name="Normal 4 2 4" xfId="2443"/>
    <cellStyle name="Normal 4 3" xfId="2444"/>
    <cellStyle name="Normal 4 3 2" xfId="2445"/>
    <cellStyle name="Normal 4 4" xfId="2446"/>
    <cellStyle name="Normal 4 4 2" xfId="2447"/>
    <cellStyle name="Normal 4 5" xfId="2448"/>
    <cellStyle name="Normal 4 5 2" xfId="2449"/>
    <cellStyle name="Normal 4 6" xfId="2450"/>
    <cellStyle name="Normal 4 6 2" xfId="2451"/>
    <cellStyle name="Normal 4 7" xfId="2452"/>
    <cellStyle name="Normal 4 7 2" xfId="2453"/>
    <cellStyle name="Normal 4 8" xfId="2454"/>
    <cellStyle name="Normal 4 8 2" xfId="2455"/>
    <cellStyle name="Normal 4 9" xfId="2456"/>
    <cellStyle name="Normal 4 9 2" xfId="2457"/>
    <cellStyle name="Normal 40" xfId="2458"/>
    <cellStyle name="Normal 40 2" xfId="2459"/>
    <cellStyle name="Normal 41" xfId="2460"/>
    <cellStyle name="Normal 41 2" xfId="2461"/>
    <cellStyle name="Normal 41 3" xfId="2462"/>
    <cellStyle name="Normal 42" xfId="2463"/>
    <cellStyle name="Normal 42 2" xfId="2464"/>
    <cellStyle name="Normal 42 3" xfId="2465"/>
    <cellStyle name="Normal 43" xfId="2466"/>
    <cellStyle name="Normal 43 2" xfId="2467"/>
    <cellStyle name="Normal 43 3" xfId="2468"/>
    <cellStyle name="Normal 43 4" xfId="2469"/>
    <cellStyle name="Normal 43 5" xfId="2470"/>
    <cellStyle name="Normal 44" xfId="2471"/>
    <cellStyle name="Normal 45" xfId="2472"/>
    <cellStyle name="Normal 47" xfId="2473"/>
    <cellStyle name="Normal 47 2" xfId="2474"/>
    <cellStyle name="Normal 47 3" xfId="2475"/>
    <cellStyle name="Normal 47 4" xfId="2476"/>
    <cellStyle name="Normal 47 5" xfId="2477"/>
    <cellStyle name="Normal 48" xfId="2478"/>
    <cellStyle name="Normal 48 2" xfId="2479"/>
    <cellStyle name="Normal 48 3" xfId="2480"/>
    <cellStyle name="Normal 48 4" xfId="2481"/>
    <cellStyle name="Normal 48 5" xfId="2482"/>
    <cellStyle name="Normal 5" xfId="2483"/>
    <cellStyle name="Normal 5 10" xfId="2484"/>
    <cellStyle name="Normal 5 10 2" xfId="2485"/>
    <cellStyle name="Normal 5 11" xfId="2486"/>
    <cellStyle name="Normal 5 11 2" xfId="2487"/>
    <cellStyle name="Normal 5 12" xfId="2488"/>
    <cellStyle name="Normal 5 12 2" xfId="2489"/>
    <cellStyle name="Normal 5 13" xfId="2490"/>
    <cellStyle name="Normal 5 13 2" xfId="2491"/>
    <cellStyle name="Normal 5 14" xfId="2492"/>
    <cellStyle name="Normal 5 14 2" xfId="2493"/>
    <cellStyle name="Normal 5 15" xfId="2494"/>
    <cellStyle name="Normal 5 15 2" xfId="2495"/>
    <cellStyle name="Normal 5 16" xfId="2496"/>
    <cellStyle name="Normal 5 17" xfId="2497"/>
    <cellStyle name="Normal 5 18" xfId="2498"/>
    <cellStyle name="Normal 5 2" xfId="2499"/>
    <cellStyle name="Normal 5 2 2" xfId="2500"/>
    <cellStyle name="Normal 5 3" xfId="2501"/>
    <cellStyle name="Normal 5 3 2" xfId="2502"/>
    <cellStyle name="Normal 5 4" xfId="2503"/>
    <cellStyle name="Normal 5 4 2" xfId="2504"/>
    <cellStyle name="Normal 5 5" xfId="2505"/>
    <cellStyle name="Normal 5 5 2" xfId="2506"/>
    <cellStyle name="Normal 5 6" xfId="2507"/>
    <cellStyle name="Normal 5 6 2" xfId="2508"/>
    <cellStyle name="Normal 5 7" xfId="2509"/>
    <cellStyle name="Normal 5 7 2" xfId="2510"/>
    <cellStyle name="Normal 5 8" xfId="2511"/>
    <cellStyle name="Normal 5 8 2" xfId="2512"/>
    <cellStyle name="Normal 5 9" xfId="2513"/>
    <cellStyle name="Normal 5 9 2" xfId="2514"/>
    <cellStyle name="Normal 6" xfId="2515"/>
    <cellStyle name="Normal 6 2" xfId="2516"/>
    <cellStyle name="Normal 6 3" xfId="2517"/>
    <cellStyle name="Normal 6 4" xfId="2518"/>
    <cellStyle name="Normal 6 5" xfId="2519"/>
    <cellStyle name="Normal 6 6" xfId="2520"/>
    <cellStyle name="Normal 7" xfId="2521"/>
    <cellStyle name="Normal 7 2" xfId="2522"/>
    <cellStyle name="Normal 7 3" xfId="2523"/>
    <cellStyle name="Normal 7 4" xfId="2524"/>
    <cellStyle name="Normal 7 5" xfId="2525"/>
    <cellStyle name="Normal 7 6" xfId="2526"/>
    <cellStyle name="Normal 8" xfId="2527"/>
    <cellStyle name="Normal 8 2" xfId="2528"/>
    <cellStyle name="Normal 8 3" xfId="2529"/>
    <cellStyle name="Normal 8 4" xfId="2530"/>
    <cellStyle name="Normal 8 5" xfId="2531"/>
    <cellStyle name="Normal 8 6" xfId="2532"/>
    <cellStyle name="Normal 8 7" xfId="2533"/>
    <cellStyle name="Normal 9" xfId="2534"/>
    <cellStyle name="Normal 9 10" xfId="2535"/>
    <cellStyle name="Normal 9 10 2" xfId="2536"/>
    <cellStyle name="Normal 9 11" xfId="2537"/>
    <cellStyle name="Normal 9 11 2" xfId="2538"/>
    <cellStyle name="Normal 9 12" xfId="2539"/>
    <cellStyle name="Normal 9 12 2" xfId="2540"/>
    <cellStyle name="Normal 9 13" xfId="2541"/>
    <cellStyle name="Normal 9 13 2" xfId="2542"/>
    <cellStyle name="Normal 9 14" xfId="2543"/>
    <cellStyle name="Normal 9 14 2" xfId="2544"/>
    <cellStyle name="Normal 9 15" xfId="2545"/>
    <cellStyle name="Normal 9 15 2" xfId="2546"/>
    <cellStyle name="Normal 9 16" xfId="2547"/>
    <cellStyle name="Normal 9 17" xfId="2548"/>
    <cellStyle name="Normal 9 18" xfId="2549"/>
    <cellStyle name="Normal 9 2" xfId="2550"/>
    <cellStyle name="Normal 9 2 2" xfId="2551"/>
    <cellStyle name="Normal 9 3" xfId="2552"/>
    <cellStyle name="Normal 9 3 2" xfId="2553"/>
    <cellStyle name="Normal 9 4" xfId="2554"/>
    <cellStyle name="Normal 9 4 2" xfId="2555"/>
    <cellStyle name="Normal 9 5" xfId="2556"/>
    <cellStyle name="Normal 9 5 2" xfId="2557"/>
    <cellStyle name="Normal 9 6" xfId="2558"/>
    <cellStyle name="Normal 9 6 2" xfId="2559"/>
    <cellStyle name="Normal 9 7" xfId="2560"/>
    <cellStyle name="Normal 9 7 2" xfId="2561"/>
    <cellStyle name="Normal 9 8" xfId="2562"/>
    <cellStyle name="Normal 9 8 2" xfId="2563"/>
    <cellStyle name="Normal 9 9" xfId="2564"/>
    <cellStyle name="Normal 9 9 2" xfId="2565"/>
    <cellStyle name="Normal 96" xfId="2566"/>
    <cellStyle name="Note 10" xfId="2567"/>
    <cellStyle name="Note 10 2" xfId="2568"/>
    <cellStyle name="Note 11" xfId="2569"/>
    <cellStyle name="Note 11 2" xfId="2570"/>
    <cellStyle name="Note 12" xfId="2571"/>
    <cellStyle name="Note 12 2" xfId="2572"/>
    <cellStyle name="Note 13" xfId="2573"/>
    <cellStyle name="Note 13 2" xfId="2574"/>
    <cellStyle name="Note 14" xfId="2575"/>
    <cellStyle name="Note 14 2" xfId="2576"/>
    <cellStyle name="Note 15" xfId="2577"/>
    <cellStyle name="Note 15 2" xfId="2578"/>
    <cellStyle name="Note 15 3" xfId="2579"/>
    <cellStyle name="Note 15 4" xfId="2580"/>
    <cellStyle name="Note 15 5" xfId="2581"/>
    <cellStyle name="Note 16" xfId="2582"/>
    <cellStyle name="Note 16 2" xfId="2583"/>
    <cellStyle name="Note 16 3" xfId="2584"/>
    <cellStyle name="Note 16 4" xfId="2585"/>
    <cellStyle name="Note 16 5" xfId="2586"/>
    <cellStyle name="Note 17" xfId="2587"/>
    <cellStyle name="Note 17 2" xfId="2588"/>
    <cellStyle name="Note 17 3" xfId="2589"/>
    <cellStyle name="Note 17 4" xfId="2590"/>
    <cellStyle name="Note 17 5" xfId="2591"/>
    <cellStyle name="Note 18" xfId="2592"/>
    <cellStyle name="Note 18 2" xfId="2593"/>
    <cellStyle name="Note 18 3" xfId="2594"/>
    <cellStyle name="Note 18 4" xfId="2595"/>
    <cellStyle name="Note 18 5" xfId="2596"/>
    <cellStyle name="Note 19" xfId="2597"/>
    <cellStyle name="Note 19 2" xfId="2598"/>
    <cellStyle name="Note 19 3" xfId="2599"/>
    <cellStyle name="Note 19 4" xfId="2600"/>
    <cellStyle name="Note 19 5" xfId="2601"/>
    <cellStyle name="Note 2" xfId="2602"/>
    <cellStyle name="Note 2 2" xfId="2603"/>
    <cellStyle name="Note 2 2 2" xfId="2604"/>
    <cellStyle name="Note 2 2 2 2" xfId="2605"/>
    <cellStyle name="Note 2 2 3" xfId="2606"/>
    <cellStyle name="Note 2 3" xfId="2607"/>
    <cellStyle name="Note 2 4" xfId="2608"/>
    <cellStyle name="Note 2 4 2" xfId="2609"/>
    <cellStyle name="Note 2 5" xfId="2610"/>
    <cellStyle name="Note 20" xfId="2611"/>
    <cellStyle name="Note 20 2" xfId="2612"/>
    <cellStyle name="Note 20 3" xfId="2613"/>
    <cellStyle name="Note 20 4" xfId="2614"/>
    <cellStyle name="Note 20 5" xfId="2615"/>
    <cellStyle name="Note 21" xfId="2616"/>
    <cellStyle name="Note 21 2" xfId="2617"/>
    <cellStyle name="Note 21 3" xfId="2618"/>
    <cellStyle name="Note 21 4" xfId="2619"/>
    <cellStyle name="Note 21 5" xfId="2620"/>
    <cellStyle name="Note 21 6" xfId="2621"/>
    <cellStyle name="Note 21 7" xfId="2622"/>
    <cellStyle name="Note 22" xfId="2623"/>
    <cellStyle name="Note 22 2" xfId="2624"/>
    <cellStyle name="Note 22 3" xfId="2625"/>
    <cellStyle name="Note 22 4" xfId="2626"/>
    <cellStyle name="Note 22 5" xfId="2627"/>
    <cellStyle name="Note 22 6" xfId="2628"/>
    <cellStyle name="Note 22 7" xfId="2629"/>
    <cellStyle name="Note 23" xfId="2630"/>
    <cellStyle name="Note 23 2" xfId="2631"/>
    <cellStyle name="Note 23 3" xfId="2632"/>
    <cellStyle name="Note 23 4" xfId="2633"/>
    <cellStyle name="Note 23 5" xfId="2634"/>
    <cellStyle name="Note 23 6" xfId="2635"/>
    <cellStyle name="Note 23 7" xfId="2636"/>
    <cellStyle name="Note 24" xfId="2637"/>
    <cellStyle name="Note 24 2" xfId="2638"/>
    <cellStyle name="Note 24 3" xfId="2639"/>
    <cellStyle name="Note 24 4" xfId="2640"/>
    <cellStyle name="Note 24 5" xfId="2641"/>
    <cellStyle name="Note 24 6" xfId="2642"/>
    <cellStyle name="Note 24 7" xfId="2643"/>
    <cellStyle name="Note 25" xfId="2644"/>
    <cellStyle name="Note 25 2" xfId="2645"/>
    <cellStyle name="Note 25 3" xfId="2646"/>
    <cellStyle name="Note 25 4" xfId="2647"/>
    <cellStyle name="Note 25 5" xfId="2648"/>
    <cellStyle name="Note 26" xfId="2649"/>
    <cellStyle name="Note 26 2" xfId="2650"/>
    <cellStyle name="Note 26 3" xfId="2651"/>
    <cellStyle name="Note 26 4" xfId="2652"/>
    <cellStyle name="Note 26 5" xfId="2653"/>
    <cellStyle name="Note 27" xfId="2654"/>
    <cellStyle name="Note 27 2" xfId="2655"/>
    <cellStyle name="Note 27 3" xfId="2656"/>
    <cellStyle name="Note 27 4" xfId="2657"/>
    <cellStyle name="Note 27 5" xfId="2658"/>
    <cellStyle name="Note 28" xfId="2659"/>
    <cellStyle name="Note 28 2" xfId="2660"/>
    <cellStyle name="Note 28 3" xfId="2661"/>
    <cellStyle name="Note 28 4" xfId="2662"/>
    <cellStyle name="Note 28 5" xfId="2663"/>
    <cellStyle name="Note 29" xfId="2664"/>
    <cellStyle name="Note 29 2" xfId="2665"/>
    <cellStyle name="Note 29 3" xfId="2666"/>
    <cellStyle name="Note 29 4" xfId="2667"/>
    <cellStyle name="Note 29 5" xfId="2668"/>
    <cellStyle name="Note 3" xfId="2669"/>
    <cellStyle name="Note 3 2" xfId="2670"/>
    <cellStyle name="Note 30" xfId="2671"/>
    <cellStyle name="Note 30 2" xfId="2672"/>
    <cellStyle name="Note 30 3" xfId="2673"/>
    <cellStyle name="Note 30 4" xfId="2674"/>
    <cellStyle name="Note 30 5" xfId="2675"/>
    <cellStyle name="Note 31" xfId="2676"/>
    <cellStyle name="Note 31 2" xfId="2677"/>
    <cellStyle name="Note 31 3" xfId="2678"/>
    <cellStyle name="Note 31 4" xfId="2679"/>
    <cellStyle name="Note 31 5" xfId="2680"/>
    <cellStyle name="Note 31 6" xfId="2681"/>
    <cellStyle name="Note 31 7" xfId="2682"/>
    <cellStyle name="Note 32" xfId="2683"/>
    <cellStyle name="Note 32 2" xfId="2684"/>
    <cellStyle name="Note 32 3" xfId="2685"/>
    <cellStyle name="Note 32 4" xfId="2686"/>
    <cellStyle name="Note 32 5" xfId="2687"/>
    <cellStyle name="Note 32 6" xfId="2688"/>
    <cellStyle name="Note 32 7" xfId="2689"/>
    <cellStyle name="Note 33" xfId="2690"/>
    <cellStyle name="Note 33 2" xfId="2691"/>
    <cellStyle name="Note 33 3" xfId="2692"/>
    <cellStyle name="Note 33 4" xfId="2693"/>
    <cellStyle name="Note 33 5" xfId="2694"/>
    <cellStyle name="Note 33 6" xfId="2695"/>
    <cellStyle name="Note 33 7" xfId="2696"/>
    <cellStyle name="Note 34" xfId="2697"/>
    <cellStyle name="Note 34 2" xfId="2698"/>
    <cellStyle name="Note 34 3" xfId="2699"/>
    <cellStyle name="Note 34 4" xfId="2700"/>
    <cellStyle name="Note 34 5" xfId="2701"/>
    <cellStyle name="Note 34 6" xfId="2702"/>
    <cellStyle name="Note 34 7" xfId="2703"/>
    <cellStyle name="Note 35" xfId="2704"/>
    <cellStyle name="Note 35 2" xfId="2705"/>
    <cellStyle name="Note 35 3" xfId="2706"/>
    <cellStyle name="Note 35 4" xfId="2707"/>
    <cellStyle name="Note 35 5" xfId="2708"/>
    <cellStyle name="Note 35 6" xfId="2709"/>
    <cellStyle name="Note 35 7" xfId="2710"/>
    <cellStyle name="Note 36" xfId="2711"/>
    <cellStyle name="Note 36 2" xfId="2712"/>
    <cellStyle name="Note 36 3" xfId="2713"/>
    <cellStyle name="Note 36 4" xfId="2714"/>
    <cellStyle name="Note 36 5" xfId="2715"/>
    <cellStyle name="Note 36 6" xfId="2716"/>
    <cellStyle name="Note 36 7" xfId="2717"/>
    <cellStyle name="Note 37" xfId="2718"/>
    <cellStyle name="Note 37 2" xfId="2719"/>
    <cellStyle name="Note 37 3" xfId="2720"/>
    <cellStyle name="Note 37 4" xfId="2721"/>
    <cellStyle name="Note 37 5" xfId="2722"/>
    <cellStyle name="Note 37 6" xfId="2723"/>
    <cellStyle name="Note 37 7" xfId="2724"/>
    <cellStyle name="Note 38" xfId="2725"/>
    <cellStyle name="Note 38 2" xfId="2726"/>
    <cellStyle name="Note 38 3" xfId="2727"/>
    <cellStyle name="Note 38 4" xfId="2728"/>
    <cellStyle name="Note 38 5" xfId="2729"/>
    <cellStyle name="Note 38 6" xfId="2730"/>
    <cellStyle name="Note 38 7" xfId="2731"/>
    <cellStyle name="Note 39" xfId="2732"/>
    <cellStyle name="Note 4" xfId="2733"/>
    <cellStyle name="Note 4 2" xfId="2734"/>
    <cellStyle name="Note 40" xfId="2735"/>
    <cellStyle name="Note 41" xfId="2736"/>
    <cellStyle name="Note 42" xfId="2737"/>
    <cellStyle name="Note 43" xfId="2738"/>
    <cellStyle name="Note 5" xfId="2739"/>
    <cellStyle name="Note 5 2" xfId="2740"/>
    <cellStyle name="Note 6" xfId="2741"/>
    <cellStyle name="Note 6 2" xfId="2742"/>
    <cellStyle name="Note 7" xfId="2743"/>
    <cellStyle name="Note 8" xfId="2744"/>
    <cellStyle name="Note 9" xfId="2745"/>
    <cellStyle name="OBI_ColHeader" xfId="2746"/>
    <cellStyle name="Output 10" xfId="2747"/>
    <cellStyle name="Output 11" xfId="2748"/>
    <cellStyle name="Output 12" xfId="2749"/>
    <cellStyle name="Output 13" xfId="2750"/>
    <cellStyle name="Output 14" xfId="2751"/>
    <cellStyle name="Output 15" xfId="2752"/>
    <cellStyle name="Output 16" xfId="2753"/>
    <cellStyle name="Output 17" xfId="2754"/>
    <cellStyle name="Output 2" xfId="2755"/>
    <cellStyle name="Output 2 2" xfId="2756"/>
    <cellStyle name="Output 2 3" xfId="2757"/>
    <cellStyle name="Output 2 4" xfId="2758"/>
    <cellStyle name="Output 2 5" xfId="2759"/>
    <cellStyle name="Output 2 6" xfId="2760"/>
    <cellStyle name="Output 3" xfId="2761"/>
    <cellStyle name="Output 4" xfId="2762"/>
    <cellStyle name="Output 5" xfId="2763"/>
    <cellStyle name="Output 6" xfId="2764"/>
    <cellStyle name="Output 7" xfId="2765"/>
    <cellStyle name="Output 8" xfId="2766"/>
    <cellStyle name="Output 9" xfId="2767"/>
    <cellStyle name="Percent 10" xfId="2768"/>
    <cellStyle name="Percent 2" xfId="2769"/>
    <cellStyle name="Percent 2 2" xfId="2770"/>
    <cellStyle name="Percent 2 2 2" xfId="2771"/>
    <cellStyle name="Percent 2 2 2 2" xfId="2772"/>
    <cellStyle name="Percent 2 2 3" xfId="2773"/>
    <cellStyle name="Percent 2 2 4" xfId="2774"/>
    <cellStyle name="Percent 2 2 5" xfId="2775"/>
    <cellStyle name="Percent 2 3" xfId="2776"/>
    <cellStyle name="Percent 2 4" xfId="2777"/>
    <cellStyle name="Percent 3" xfId="2778"/>
    <cellStyle name="Percent 3 2" xfId="2779"/>
    <cellStyle name="Percent 3 2 2" xfId="2780"/>
    <cellStyle name="Percent 3 2 2 2" xfId="2781"/>
    <cellStyle name="Percent 3 2 3" xfId="2782"/>
    <cellStyle name="Percent 3 3" xfId="2783"/>
    <cellStyle name="Percent 3 4" xfId="2784"/>
    <cellStyle name="Percent 3 5" xfId="2785"/>
    <cellStyle name="Percent 4" xfId="2786"/>
    <cellStyle name="Percent 4 2" xfId="2787"/>
    <cellStyle name="Percent 4 3" xfId="2788"/>
    <cellStyle name="Percent 4 4" xfId="2789"/>
    <cellStyle name="Percent 4 5" xfId="2790"/>
    <cellStyle name="Percent 5" xfId="2791"/>
    <cellStyle name="Percent 5 2" xfId="2792"/>
    <cellStyle name="Percent 5 2 2" xfId="2793"/>
    <cellStyle name="Percent 5 3" xfId="2794"/>
    <cellStyle name="Percent 5 4" xfId="2795"/>
    <cellStyle name="Percent 5 5" xfId="2796"/>
    <cellStyle name="Percent 5 6" xfId="2797"/>
    <cellStyle name="Percent 6" xfId="2798"/>
    <cellStyle name="Percent 7" xfId="2799"/>
    <cellStyle name="Percent 8" xfId="2800"/>
    <cellStyle name="Percent 9" xfId="2801"/>
    <cellStyle name="PSChar" xfId="2802"/>
    <cellStyle name="PSDate" xfId="2803"/>
    <cellStyle name="PSDec" xfId="2804"/>
    <cellStyle name="PSdesc" xfId="2805"/>
    <cellStyle name="PSdesc 2" xfId="2806"/>
    <cellStyle name="PSHeading" xfId="2807"/>
    <cellStyle name="PSInt" xfId="2808"/>
    <cellStyle name="PSSpacer" xfId="2809"/>
    <cellStyle name="PStest" xfId="2810"/>
    <cellStyle name="PStest 2" xfId="2811"/>
    <cellStyle name="R00A" xfId="2812"/>
    <cellStyle name="R00B" xfId="2813"/>
    <cellStyle name="R00L" xfId="2814"/>
    <cellStyle name="R01A" xfId="2815"/>
    <cellStyle name="R01B" xfId="2816"/>
    <cellStyle name="R01H" xfId="2817"/>
    <cellStyle name="R01L" xfId="2818"/>
    <cellStyle name="R02A" xfId="2819"/>
    <cellStyle name="R02B" xfId="2820"/>
    <cellStyle name="R02B 2" xfId="2821"/>
    <cellStyle name="R02H" xfId="2822"/>
    <cellStyle name="R02L" xfId="2823"/>
    <cellStyle name="R03A" xfId="2824"/>
    <cellStyle name="R03B" xfId="2825"/>
    <cellStyle name="R03B 2" xfId="2826"/>
    <cellStyle name="R03H" xfId="2827"/>
    <cellStyle name="R03L" xfId="2828"/>
    <cellStyle name="R04A" xfId="2829"/>
    <cellStyle name="R04B" xfId="2830"/>
    <cellStyle name="R04B 2" xfId="2831"/>
    <cellStyle name="R04H" xfId="2832"/>
    <cellStyle name="R04L" xfId="2833"/>
    <cellStyle name="R05A" xfId="2834"/>
    <cellStyle name="R05B" xfId="2835"/>
    <cellStyle name="R05B 2" xfId="2836"/>
    <cellStyle name="R05H" xfId="2837"/>
    <cellStyle name="R05L" xfId="2838"/>
    <cellStyle name="R05L 2" xfId="2839"/>
    <cellStyle name="R06A" xfId="2840"/>
    <cellStyle name="R06B" xfId="2841"/>
    <cellStyle name="R06B 2" xfId="2842"/>
    <cellStyle name="R06H" xfId="2843"/>
    <cellStyle name="R06L" xfId="2844"/>
    <cellStyle name="R07A" xfId="2845"/>
    <cellStyle name="R07B" xfId="2846"/>
    <cellStyle name="R07B 2" xfId="2847"/>
    <cellStyle name="R07H" xfId="2848"/>
    <cellStyle name="R07L" xfId="2849"/>
    <cellStyle name="Style 1" xfId="2850"/>
    <cellStyle name="Style 1 2" xfId="2851"/>
    <cellStyle name="Style 1 3" xfId="2852"/>
    <cellStyle name="Style 1 4" xfId="2853"/>
    <cellStyle name="Style 1 5" xfId="2854"/>
    <cellStyle name="Style 1 6" xfId="2855"/>
    <cellStyle name="Style 1 7" xfId="2856"/>
    <cellStyle name="Title 10" xfId="2857"/>
    <cellStyle name="Title 11" xfId="2858"/>
    <cellStyle name="Title 12" xfId="2859"/>
    <cellStyle name="Title 13" xfId="2860"/>
    <cellStyle name="Title 14" xfId="2861"/>
    <cellStyle name="Title 15" xfId="2862"/>
    <cellStyle name="Title 16" xfId="2863"/>
    <cellStyle name="Title 17" xfId="2864"/>
    <cellStyle name="Title 2" xfId="2865"/>
    <cellStyle name="Title 2 2" xfId="2866"/>
    <cellStyle name="Title 2 3" xfId="2867"/>
    <cellStyle name="Title 2 4" xfId="2868"/>
    <cellStyle name="Title 2 5" xfId="2869"/>
    <cellStyle name="Title 2 6" xfId="2870"/>
    <cellStyle name="Title 3" xfId="2871"/>
    <cellStyle name="Title 4" xfId="2872"/>
    <cellStyle name="Title 5" xfId="2873"/>
    <cellStyle name="Title 6" xfId="2874"/>
    <cellStyle name="Title 7" xfId="2875"/>
    <cellStyle name="Title 8" xfId="2876"/>
    <cellStyle name="Title 9" xfId="2877"/>
    <cellStyle name="Total 10" xfId="2878"/>
    <cellStyle name="Total 11" xfId="2879"/>
    <cellStyle name="Total 12" xfId="2880"/>
    <cellStyle name="Total 13" xfId="2881"/>
    <cellStyle name="Total 14" xfId="2882"/>
    <cellStyle name="Total 15" xfId="2883"/>
    <cellStyle name="Total 16" xfId="2884"/>
    <cellStyle name="Total 17" xfId="2885"/>
    <cellStyle name="Total 2" xfId="2886"/>
    <cellStyle name="Total 2 2" xfId="2887"/>
    <cellStyle name="Total 2 2 2" xfId="2888"/>
    <cellStyle name="Total 2 3" xfId="2889"/>
    <cellStyle name="Total 2 3 2" xfId="2890"/>
    <cellStyle name="Total 2 4" xfId="2891"/>
    <cellStyle name="Total 2 5" xfId="2892"/>
    <cellStyle name="Total 2 6" xfId="2893"/>
    <cellStyle name="Total 3" xfId="2894"/>
    <cellStyle name="Total 4" xfId="2895"/>
    <cellStyle name="Total 5" xfId="2896"/>
    <cellStyle name="Total 6" xfId="2897"/>
    <cellStyle name="Total 7" xfId="2898"/>
    <cellStyle name="Total 8" xfId="2899"/>
    <cellStyle name="Total 9" xfId="2900"/>
    <cellStyle name="Warning Text 10" xfId="2901"/>
    <cellStyle name="Warning Text 11" xfId="2902"/>
    <cellStyle name="Warning Text 12" xfId="2903"/>
    <cellStyle name="Warning Text 13" xfId="2904"/>
    <cellStyle name="Warning Text 14" xfId="2905"/>
    <cellStyle name="Warning Text 15" xfId="2906"/>
    <cellStyle name="Warning Text 16" xfId="2907"/>
    <cellStyle name="Warning Text 17" xfId="2908"/>
    <cellStyle name="Warning Text 2" xfId="2909"/>
    <cellStyle name="Warning Text 2 2" xfId="2910"/>
    <cellStyle name="Warning Text 2 3" xfId="2911"/>
    <cellStyle name="Warning Text 2 4" xfId="2912"/>
    <cellStyle name="Warning Text 2 5" xfId="2913"/>
    <cellStyle name="Warning Text 2 6" xfId="2914"/>
    <cellStyle name="Warning Text 3" xfId="2915"/>
    <cellStyle name="Warning Text 4" xfId="2916"/>
    <cellStyle name="Warning Text 5" xfId="2917"/>
    <cellStyle name="Warning Text 6" xfId="2918"/>
    <cellStyle name="Warning Text 7" xfId="2919"/>
    <cellStyle name="Warning Text 8" xfId="2920"/>
    <cellStyle name="Warning Text 9" xfId="292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E54"/>
  <sheetViews>
    <sheetView tabSelected="1" zoomScale="80" zoomScaleNormal="80" workbookViewId="0">
      <pane xSplit="4" ySplit="3" topLeftCell="AQ4" activePane="bottomRight" state="frozen"/>
      <selection pane="topRight" activeCell="I1" sqref="I1"/>
      <selection pane="bottomLeft" activeCell="A4" sqref="A4"/>
      <selection pane="bottomRight" activeCell="AQ1" sqref="AQ1:AU1"/>
    </sheetView>
  </sheetViews>
  <sheetFormatPr defaultColWidth="9.1796875" defaultRowHeight="12.5"/>
  <cols>
    <col min="1" max="1" width="6.26953125" style="157" bestFit="1" customWidth="1"/>
    <col min="2" max="2" width="8.453125" style="157" customWidth="1"/>
    <col min="3" max="3" width="13.7265625" style="23" customWidth="1"/>
    <col min="4" max="4" width="33.1796875" style="23" customWidth="1"/>
    <col min="5" max="5" width="12.81640625" style="23" hidden="1" customWidth="1"/>
    <col min="6" max="6" width="12.54296875" style="23" hidden="1" customWidth="1"/>
    <col min="7" max="7" width="12.7265625" style="23" hidden="1" customWidth="1"/>
    <col min="8" max="9" width="12.54296875" style="23" hidden="1" customWidth="1"/>
    <col min="10" max="10" width="12.7265625" style="23" hidden="1" customWidth="1"/>
    <col min="11" max="11" width="11.453125" style="23" hidden="1" customWidth="1"/>
    <col min="12" max="12" width="12" style="23" hidden="1" customWidth="1"/>
    <col min="13" max="13" width="11.7265625" style="23" hidden="1" customWidth="1"/>
    <col min="14" max="14" width="12" style="23" hidden="1" customWidth="1"/>
    <col min="15" max="15" width="12.453125" style="23" hidden="1" customWidth="1"/>
    <col min="16" max="16" width="11.81640625" style="23" hidden="1" customWidth="1"/>
    <col min="17" max="17" width="12.7265625" style="23" hidden="1" customWidth="1"/>
    <col min="18" max="18" width="12.54296875" style="23" hidden="1" customWidth="1"/>
    <col min="19" max="19" width="13.26953125" style="23" hidden="1" customWidth="1"/>
    <col min="20" max="42" width="12.54296875" style="23" hidden="1" customWidth="1"/>
    <col min="43" max="53" width="12.54296875" style="23" customWidth="1"/>
    <col min="54" max="54" width="1.54296875" style="23" customWidth="1"/>
    <col min="55" max="55" width="32.453125" style="2" customWidth="1"/>
    <col min="56" max="56" width="9.1796875" style="23"/>
    <col min="57" max="57" width="22.7265625" style="23" customWidth="1"/>
    <col min="58" max="16384" width="9.1796875" style="23"/>
  </cols>
  <sheetData>
    <row r="1" spans="1:57" ht="17.25" customHeight="1">
      <c r="A1" s="188" t="s">
        <v>0</v>
      </c>
      <c r="B1" s="191" t="s">
        <v>1</v>
      </c>
      <c r="C1" s="194" t="s">
        <v>2</v>
      </c>
      <c r="D1" s="180" t="s">
        <v>3</v>
      </c>
      <c r="E1" s="183" t="s">
        <v>4</v>
      </c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4"/>
      <c r="T1" s="184"/>
      <c r="U1" s="184"/>
      <c r="V1" s="184"/>
      <c r="W1" s="184" t="s">
        <v>252</v>
      </c>
      <c r="X1" s="184"/>
      <c r="Y1" s="184"/>
      <c r="Z1" s="184"/>
      <c r="AA1" s="201" t="s">
        <v>252</v>
      </c>
      <c r="AB1" s="202"/>
      <c r="AC1" s="202"/>
      <c r="AD1" s="203"/>
      <c r="AE1" s="185" t="s">
        <v>252</v>
      </c>
      <c r="AF1" s="186"/>
      <c r="AG1" s="186"/>
      <c r="AH1" s="186"/>
      <c r="AI1" s="186"/>
      <c r="AJ1" s="187"/>
      <c r="AK1" s="185" t="s">
        <v>252</v>
      </c>
      <c r="AL1" s="186"/>
      <c r="AM1" s="186"/>
      <c r="AN1" s="186"/>
      <c r="AO1" s="186"/>
      <c r="AP1" s="187"/>
      <c r="AQ1" s="197" t="s">
        <v>252</v>
      </c>
      <c r="AR1" s="198"/>
      <c r="AS1" s="198"/>
      <c r="AT1" s="198"/>
      <c r="AU1" s="199"/>
      <c r="AV1" s="197" t="s">
        <v>5</v>
      </c>
      <c r="AW1" s="198"/>
      <c r="AX1" s="198"/>
      <c r="AY1" s="198"/>
      <c r="AZ1" s="198"/>
      <c r="BA1" s="199"/>
      <c r="BB1" s="157"/>
      <c r="BC1" s="175" t="s">
        <v>6</v>
      </c>
    </row>
    <row r="2" spans="1:57" ht="17.25" customHeight="1">
      <c r="A2" s="189"/>
      <c r="B2" s="192"/>
      <c r="C2" s="195"/>
      <c r="D2" s="181"/>
      <c r="E2" s="73" t="s">
        <v>7</v>
      </c>
      <c r="F2" s="74" t="s">
        <v>8</v>
      </c>
      <c r="G2" s="75"/>
      <c r="H2" s="2"/>
      <c r="I2" s="74" t="s">
        <v>9</v>
      </c>
      <c r="J2" s="75"/>
      <c r="K2" s="2"/>
      <c r="L2" s="77" t="s">
        <v>10</v>
      </c>
      <c r="M2" s="75"/>
      <c r="N2" s="2"/>
      <c r="O2" s="74" t="s">
        <v>11</v>
      </c>
      <c r="P2" s="75"/>
      <c r="Q2" s="2"/>
      <c r="R2" s="2"/>
      <c r="S2" s="74" t="s">
        <v>12</v>
      </c>
      <c r="T2" s="75"/>
      <c r="U2" s="2"/>
      <c r="V2" s="2"/>
      <c r="W2" s="74" t="s">
        <v>13</v>
      </c>
      <c r="X2" s="75"/>
      <c r="Y2" s="2"/>
      <c r="Z2" s="2"/>
      <c r="AA2" s="120" t="s">
        <v>14</v>
      </c>
      <c r="AB2" s="113"/>
      <c r="AC2" s="2"/>
      <c r="AD2" s="1"/>
      <c r="AE2" s="122" t="s">
        <v>261</v>
      </c>
      <c r="AF2" s="114"/>
      <c r="AG2" s="114"/>
      <c r="AH2" s="114"/>
      <c r="AI2" s="2"/>
      <c r="AJ2" s="1"/>
      <c r="AK2" s="122" t="s">
        <v>313</v>
      </c>
      <c r="AL2" s="114"/>
      <c r="AM2" s="131"/>
      <c r="AN2" s="131"/>
      <c r="AO2" s="2"/>
      <c r="AP2" s="1"/>
      <c r="AQ2" s="141" t="s">
        <v>336</v>
      </c>
      <c r="AR2" s="142"/>
      <c r="AS2" s="142"/>
      <c r="AT2" s="153"/>
      <c r="AU2" s="154"/>
      <c r="AV2" s="141" t="s">
        <v>350</v>
      </c>
      <c r="AW2" s="142"/>
      <c r="AX2" s="142"/>
      <c r="AY2" s="142"/>
      <c r="AZ2" s="153"/>
      <c r="BA2" s="154"/>
      <c r="BB2" s="157"/>
      <c r="BC2" s="176"/>
    </row>
    <row r="3" spans="1:57" ht="66" customHeight="1">
      <c r="A3" s="190"/>
      <c r="B3" s="193"/>
      <c r="C3" s="196"/>
      <c r="D3" s="182"/>
      <c r="E3" s="76" t="s">
        <v>15</v>
      </c>
      <c r="F3" s="76" t="s">
        <v>16</v>
      </c>
      <c r="G3" s="76" t="s">
        <v>17</v>
      </c>
      <c r="H3" s="76" t="s">
        <v>18</v>
      </c>
      <c r="I3" s="76" t="s">
        <v>19</v>
      </c>
      <c r="J3" s="76" t="s">
        <v>20</v>
      </c>
      <c r="K3" s="76" t="s">
        <v>21</v>
      </c>
      <c r="L3" s="76" t="s">
        <v>22</v>
      </c>
      <c r="M3" s="76" t="s">
        <v>23</v>
      </c>
      <c r="N3" s="76" t="s">
        <v>24</v>
      </c>
      <c r="O3" s="76" t="s">
        <v>25</v>
      </c>
      <c r="P3" s="76" t="s">
        <v>26</v>
      </c>
      <c r="Q3" s="76" t="s">
        <v>27</v>
      </c>
      <c r="R3" s="76" t="s">
        <v>28</v>
      </c>
      <c r="S3" s="76" t="s">
        <v>29</v>
      </c>
      <c r="T3" s="76" t="s">
        <v>30</v>
      </c>
      <c r="U3" s="76" t="s">
        <v>31</v>
      </c>
      <c r="V3" s="76" t="s">
        <v>32</v>
      </c>
      <c r="W3" s="76" t="s">
        <v>33</v>
      </c>
      <c r="X3" s="76" t="s">
        <v>34</v>
      </c>
      <c r="Y3" s="76" t="s">
        <v>35</v>
      </c>
      <c r="Z3" s="76" t="s">
        <v>36</v>
      </c>
      <c r="AA3" s="68" t="s">
        <v>264</v>
      </c>
      <c r="AB3" s="57" t="s">
        <v>267</v>
      </c>
      <c r="AC3" s="57" t="s">
        <v>37</v>
      </c>
      <c r="AD3" s="61" t="s">
        <v>38</v>
      </c>
      <c r="AE3" s="68" t="s">
        <v>265</v>
      </c>
      <c r="AF3" s="57" t="s">
        <v>266</v>
      </c>
      <c r="AG3" s="57" t="s">
        <v>292</v>
      </c>
      <c r="AH3" s="57" t="s">
        <v>291</v>
      </c>
      <c r="AI3" s="57" t="s">
        <v>262</v>
      </c>
      <c r="AJ3" s="61" t="s">
        <v>314</v>
      </c>
      <c r="AK3" s="130" t="s">
        <v>317</v>
      </c>
      <c r="AL3" s="130" t="s">
        <v>323</v>
      </c>
      <c r="AM3" s="130" t="s">
        <v>324</v>
      </c>
      <c r="AN3" s="130" t="s">
        <v>325</v>
      </c>
      <c r="AO3" s="130" t="s">
        <v>315</v>
      </c>
      <c r="AP3" s="61" t="s">
        <v>316</v>
      </c>
      <c r="AQ3" s="143" t="s">
        <v>337</v>
      </c>
      <c r="AR3" s="144" t="s">
        <v>341</v>
      </c>
      <c r="AS3" s="144" t="s">
        <v>338</v>
      </c>
      <c r="AT3" s="144" t="s">
        <v>339</v>
      </c>
      <c r="AU3" s="145" t="s">
        <v>340</v>
      </c>
      <c r="AV3" s="144" t="s">
        <v>351</v>
      </c>
      <c r="AW3" s="144" t="s">
        <v>357</v>
      </c>
      <c r="AX3" s="144" t="s">
        <v>352</v>
      </c>
      <c r="AY3" s="144" t="s">
        <v>353</v>
      </c>
      <c r="AZ3" s="144" t="s">
        <v>354</v>
      </c>
      <c r="BA3" s="145" t="s">
        <v>355</v>
      </c>
      <c r="BB3" s="157"/>
      <c r="BC3" s="176"/>
      <c r="BD3" s="3"/>
      <c r="BE3" s="3"/>
    </row>
    <row r="4" spans="1:57" ht="33.75" customHeight="1">
      <c r="A4" s="158"/>
      <c r="B4" s="162" t="s">
        <v>40</v>
      </c>
      <c r="C4" s="5">
        <v>39965</v>
      </c>
      <c r="D4" s="115" t="s">
        <v>41</v>
      </c>
      <c r="E4" s="85">
        <v>579098</v>
      </c>
      <c r="F4" s="34">
        <v>893857.87</v>
      </c>
      <c r="G4" s="34">
        <v>893857.87</v>
      </c>
      <c r="H4" s="45">
        <v>0.54353472123889213</v>
      </c>
      <c r="I4" s="34">
        <v>893857.87</v>
      </c>
      <c r="J4" s="34">
        <v>893857.87</v>
      </c>
      <c r="K4" s="10">
        <v>0</v>
      </c>
      <c r="L4" s="34">
        <v>893857.87</v>
      </c>
      <c r="M4" s="34">
        <v>893857.87</v>
      </c>
      <c r="N4" s="45">
        <v>0</v>
      </c>
      <c r="O4" s="9">
        <v>893857.87</v>
      </c>
      <c r="P4" s="9">
        <v>893857.87</v>
      </c>
      <c r="Q4" s="106">
        <v>0</v>
      </c>
      <c r="R4" s="106">
        <v>0</v>
      </c>
      <c r="S4" s="21">
        <v>893857.87</v>
      </c>
      <c r="T4" s="21">
        <v>893857.87</v>
      </c>
      <c r="U4" s="106">
        <v>0</v>
      </c>
      <c r="V4" s="106">
        <v>0</v>
      </c>
      <c r="W4" s="53">
        <v>893858</v>
      </c>
      <c r="X4" s="53">
        <v>893858</v>
      </c>
      <c r="Y4" s="33">
        <v>1.4543699222713258E-7</v>
      </c>
      <c r="Z4" s="33">
        <v>0</v>
      </c>
      <c r="AA4" s="121">
        <v>893858</v>
      </c>
      <c r="AB4" s="53">
        <v>893858</v>
      </c>
      <c r="AC4" s="33">
        <v>0</v>
      </c>
      <c r="AD4" s="58">
        <v>0</v>
      </c>
      <c r="AE4" s="121">
        <v>893858</v>
      </c>
      <c r="AF4" s="53">
        <v>893858</v>
      </c>
      <c r="AG4" s="53">
        <v>893858</v>
      </c>
      <c r="AH4" s="53">
        <v>893858</v>
      </c>
      <c r="AI4" s="33">
        <v>0</v>
      </c>
      <c r="AJ4" s="58">
        <v>0</v>
      </c>
      <c r="AK4" s="53">
        <v>893858</v>
      </c>
      <c r="AL4" s="53">
        <v>893858</v>
      </c>
      <c r="AM4" s="53">
        <v>893858</v>
      </c>
      <c r="AN4" s="53">
        <v>893858</v>
      </c>
      <c r="AO4" s="33">
        <f t="shared" ref="AO4:AO22" si="0">AK4/AG4-1</f>
        <v>0</v>
      </c>
      <c r="AP4" s="58">
        <f t="shared" ref="AP4:AP22" si="1">AL4/AK4-1</f>
        <v>0</v>
      </c>
      <c r="AQ4" s="146">
        <v>893858</v>
      </c>
      <c r="AR4" s="147">
        <v>893858</v>
      </c>
      <c r="AS4" s="147">
        <v>893858</v>
      </c>
      <c r="AT4" s="155">
        <f t="shared" ref="AT4:AT28" si="2">AQ4/AM4-1</f>
        <v>0</v>
      </c>
      <c r="AU4" s="156">
        <f t="shared" ref="AU4:AU28" si="3">AN4/AQ4-1</f>
        <v>0</v>
      </c>
      <c r="AV4" s="147">
        <v>893858</v>
      </c>
      <c r="AW4" s="147">
        <v>893858</v>
      </c>
      <c r="AX4" s="147"/>
      <c r="AY4" s="147"/>
      <c r="AZ4" s="155">
        <f t="shared" ref="AZ4:AZ28" si="4">AV4/AR4-1</f>
        <v>0</v>
      </c>
      <c r="BA4" s="156">
        <f t="shared" ref="BA4:BA30" si="5">AW4/AV4-1</f>
        <v>0</v>
      </c>
      <c r="BB4" s="157"/>
      <c r="BC4" s="148"/>
      <c r="BD4" s="20"/>
      <c r="BE4" s="49"/>
    </row>
    <row r="5" spans="1:57" ht="14.5">
      <c r="A5" s="158"/>
      <c r="B5" s="162" t="s">
        <v>43</v>
      </c>
      <c r="C5" s="6">
        <v>39934</v>
      </c>
      <c r="D5" s="115" t="s">
        <v>44</v>
      </c>
      <c r="E5" s="85">
        <v>6704177</v>
      </c>
      <c r="F5" s="9">
        <v>4725391.05</v>
      </c>
      <c r="G5" s="9">
        <v>4725391.05</v>
      </c>
      <c r="H5" s="78">
        <v>-0.29515717589198498</v>
      </c>
      <c r="I5" s="9">
        <v>4688896</v>
      </c>
      <c r="J5" s="9">
        <v>4688896</v>
      </c>
      <c r="K5" s="10">
        <v>7.7832926983238959E-3</v>
      </c>
      <c r="L5" s="34">
        <v>4688896</v>
      </c>
      <c r="M5" s="34">
        <v>4688896</v>
      </c>
      <c r="N5" s="45">
        <v>0</v>
      </c>
      <c r="O5" s="9">
        <v>4688896</v>
      </c>
      <c r="P5" s="9">
        <v>4688896</v>
      </c>
      <c r="Q5" s="106">
        <v>0</v>
      </c>
      <c r="R5" s="106">
        <v>0</v>
      </c>
      <c r="S5" s="21">
        <v>4688896</v>
      </c>
      <c r="T5" s="21">
        <v>4688896</v>
      </c>
      <c r="U5" s="106">
        <v>0</v>
      </c>
      <c r="V5" s="106">
        <v>0</v>
      </c>
      <c r="W5" s="53">
        <v>4688896</v>
      </c>
      <c r="X5" s="53">
        <v>4688896</v>
      </c>
      <c r="Y5" s="33">
        <v>0</v>
      </c>
      <c r="Z5" s="33">
        <v>0</v>
      </c>
      <c r="AA5" s="121">
        <v>4688896</v>
      </c>
      <c r="AB5" s="53">
        <v>4688896</v>
      </c>
      <c r="AC5" s="33">
        <v>0</v>
      </c>
      <c r="AD5" s="58">
        <v>0</v>
      </c>
      <c r="AE5" s="121">
        <v>4688896</v>
      </c>
      <c r="AF5" s="53">
        <v>4688896</v>
      </c>
      <c r="AG5" s="53">
        <v>4688896</v>
      </c>
      <c r="AH5" s="53">
        <v>4688896</v>
      </c>
      <c r="AI5" s="33">
        <v>0</v>
      </c>
      <c r="AJ5" s="58">
        <v>0</v>
      </c>
      <c r="AK5" s="53">
        <v>4688896</v>
      </c>
      <c r="AL5" s="53">
        <v>4688896</v>
      </c>
      <c r="AM5" s="53">
        <v>4688896</v>
      </c>
      <c r="AN5" s="53">
        <v>4688896</v>
      </c>
      <c r="AO5" s="33">
        <f t="shared" si="0"/>
        <v>0</v>
      </c>
      <c r="AP5" s="58">
        <f t="shared" si="1"/>
        <v>0</v>
      </c>
      <c r="AQ5" s="146">
        <v>4688896</v>
      </c>
      <c r="AR5" s="147">
        <v>4688896</v>
      </c>
      <c r="AS5" s="147">
        <v>4688896</v>
      </c>
      <c r="AT5" s="155">
        <f t="shared" si="2"/>
        <v>0</v>
      </c>
      <c r="AU5" s="156">
        <f t="shared" si="3"/>
        <v>0</v>
      </c>
      <c r="AV5" s="147">
        <v>4688896</v>
      </c>
      <c r="AW5" s="147">
        <v>4688896</v>
      </c>
      <c r="AX5" s="147"/>
      <c r="AY5" s="147"/>
      <c r="AZ5" s="155">
        <f t="shared" si="4"/>
        <v>0</v>
      </c>
      <c r="BA5" s="156">
        <f t="shared" si="5"/>
        <v>0</v>
      </c>
      <c r="BB5" s="157"/>
      <c r="BC5" s="149"/>
      <c r="BD5" s="20"/>
      <c r="BE5" s="49"/>
    </row>
    <row r="6" spans="1:57" ht="33.75" customHeight="1">
      <c r="A6" s="158"/>
      <c r="B6" s="162" t="s">
        <v>45</v>
      </c>
      <c r="C6" s="6">
        <v>40087</v>
      </c>
      <c r="D6" s="115" t="s">
        <v>46</v>
      </c>
      <c r="E6" s="7">
        <v>9403820</v>
      </c>
      <c r="F6" s="9">
        <v>8830340</v>
      </c>
      <c r="G6" s="34">
        <v>12266531</v>
      </c>
      <c r="H6" s="45">
        <v>0.30442001229287663</v>
      </c>
      <c r="I6" s="9">
        <v>12232148</v>
      </c>
      <c r="J6" s="34">
        <v>12232148</v>
      </c>
      <c r="K6" s="10">
        <v>2.8108718109034481E-3</v>
      </c>
      <c r="L6" s="34">
        <v>12232148</v>
      </c>
      <c r="M6" s="34">
        <v>12232148</v>
      </c>
      <c r="N6" s="45">
        <v>0</v>
      </c>
      <c r="O6" s="9">
        <v>12232148</v>
      </c>
      <c r="P6" s="9">
        <v>12232148</v>
      </c>
      <c r="Q6" s="106">
        <v>0</v>
      </c>
      <c r="R6" s="106">
        <v>0</v>
      </c>
      <c r="S6" s="21">
        <v>12232148</v>
      </c>
      <c r="T6" s="21">
        <v>12232148</v>
      </c>
      <c r="U6" s="106">
        <v>0</v>
      </c>
      <c r="V6" s="106">
        <v>0</v>
      </c>
      <c r="W6" s="53">
        <v>11456065</v>
      </c>
      <c r="X6" s="53">
        <v>11456065</v>
      </c>
      <c r="Y6" s="33">
        <v>-6.3446174784673959E-2</v>
      </c>
      <c r="Z6" s="33">
        <v>0</v>
      </c>
      <c r="AA6" s="121">
        <v>11456065</v>
      </c>
      <c r="AB6" s="53">
        <v>11456065</v>
      </c>
      <c r="AC6" s="33">
        <v>0</v>
      </c>
      <c r="AD6" s="58">
        <v>0</v>
      </c>
      <c r="AE6" s="121">
        <v>11456065</v>
      </c>
      <c r="AF6" s="53">
        <v>11456065</v>
      </c>
      <c r="AG6" s="53">
        <v>11456065</v>
      </c>
      <c r="AH6" s="53">
        <v>11456065</v>
      </c>
      <c r="AI6" s="33">
        <v>0</v>
      </c>
      <c r="AJ6" s="58">
        <v>0</v>
      </c>
      <c r="AK6" s="53">
        <v>11456065</v>
      </c>
      <c r="AL6" s="53">
        <v>11456065</v>
      </c>
      <c r="AM6" s="53">
        <v>11456065</v>
      </c>
      <c r="AN6" s="53">
        <v>11456065</v>
      </c>
      <c r="AO6" s="33">
        <f t="shared" si="0"/>
        <v>0</v>
      </c>
      <c r="AP6" s="58">
        <f t="shared" si="1"/>
        <v>0</v>
      </c>
      <c r="AQ6" s="146">
        <v>11456065</v>
      </c>
      <c r="AR6" s="147">
        <v>11456065</v>
      </c>
      <c r="AS6" s="147">
        <v>11456065</v>
      </c>
      <c r="AT6" s="155">
        <f t="shared" si="2"/>
        <v>0</v>
      </c>
      <c r="AU6" s="156">
        <f t="shared" si="3"/>
        <v>0</v>
      </c>
      <c r="AV6" s="147">
        <v>11456065</v>
      </c>
      <c r="AW6" s="147">
        <v>11456065</v>
      </c>
      <c r="AX6" s="147"/>
      <c r="AY6" s="147"/>
      <c r="AZ6" s="155">
        <f t="shared" si="4"/>
        <v>0</v>
      </c>
      <c r="BA6" s="156">
        <f t="shared" si="5"/>
        <v>0</v>
      </c>
      <c r="BB6" s="157"/>
      <c r="BC6" s="149"/>
      <c r="BD6" s="20"/>
      <c r="BE6" s="49"/>
    </row>
    <row r="7" spans="1:57" ht="33.75" customHeight="1">
      <c r="A7" s="158"/>
      <c r="B7" s="162" t="s">
        <v>47</v>
      </c>
      <c r="C7" s="6">
        <v>39630</v>
      </c>
      <c r="D7" s="115" t="s">
        <v>48</v>
      </c>
      <c r="E7" s="7">
        <v>14544152</v>
      </c>
      <c r="F7" s="9">
        <v>14683511.330000004</v>
      </c>
      <c r="G7" s="34">
        <v>14686911.330000004</v>
      </c>
      <c r="H7" s="45">
        <v>2.2476387760517191E-4</v>
      </c>
      <c r="I7" s="9">
        <v>14615636</v>
      </c>
      <c r="J7" s="34">
        <v>14615636</v>
      </c>
      <c r="K7" s="10">
        <v>4.8766492268967898E-3</v>
      </c>
      <c r="L7" s="34">
        <v>14615636</v>
      </c>
      <c r="M7" s="34">
        <v>14615636</v>
      </c>
      <c r="N7" s="45">
        <v>0</v>
      </c>
      <c r="O7" s="9">
        <v>14615636</v>
      </c>
      <c r="P7" s="9">
        <v>14615636</v>
      </c>
      <c r="Q7" s="106">
        <v>0</v>
      </c>
      <c r="R7" s="106">
        <v>0</v>
      </c>
      <c r="S7" s="21">
        <v>14615636</v>
      </c>
      <c r="T7" s="21">
        <v>14615636</v>
      </c>
      <c r="U7" s="106">
        <v>0</v>
      </c>
      <c r="V7" s="106">
        <v>0</v>
      </c>
      <c r="W7" s="53">
        <v>14615636</v>
      </c>
      <c r="X7" s="53">
        <v>14615636</v>
      </c>
      <c r="Y7" s="33">
        <v>0</v>
      </c>
      <c r="Z7" s="33">
        <v>0</v>
      </c>
      <c r="AA7" s="121">
        <v>14615636</v>
      </c>
      <c r="AB7" s="53">
        <v>14615636</v>
      </c>
      <c r="AC7" s="33">
        <v>0</v>
      </c>
      <c r="AD7" s="58">
        <v>0</v>
      </c>
      <c r="AE7" s="121">
        <v>14615636</v>
      </c>
      <c r="AF7" s="53">
        <v>14615636</v>
      </c>
      <c r="AG7" s="53">
        <v>14615636</v>
      </c>
      <c r="AH7" s="53">
        <v>14615636</v>
      </c>
      <c r="AI7" s="33">
        <v>0</v>
      </c>
      <c r="AJ7" s="58">
        <v>0</v>
      </c>
      <c r="AK7" s="53">
        <v>14615636</v>
      </c>
      <c r="AL7" s="53">
        <v>14615636</v>
      </c>
      <c r="AM7" s="53">
        <v>14615636</v>
      </c>
      <c r="AN7" s="53">
        <v>14615636</v>
      </c>
      <c r="AO7" s="33">
        <f t="shared" si="0"/>
        <v>0</v>
      </c>
      <c r="AP7" s="58">
        <f t="shared" si="1"/>
        <v>0</v>
      </c>
      <c r="AQ7" s="146">
        <v>14615636</v>
      </c>
      <c r="AR7" s="147">
        <v>14615636</v>
      </c>
      <c r="AS7" s="147">
        <v>14615636</v>
      </c>
      <c r="AT7" s="155">
        <f t="shared" si="2"/>
        <v>0</v>
      </c>
      <c r="AU7" s="156">
        <f t="shared" si="3"/>
        <v>0</v>
      </c>
      <c r="AV7" s="147">
        <v>14615636</v>
      </c>
      <c r="AW7" s="147">
        <v>14615636</v>
      </c>
      <c r="AX7" s="147"/>
      <c r="AY7" s="147"/>
      <c r="AZ7" s="155">
        <f t="shared" si="4"/>
        <v>0</v>
      </c>
      <c r="BA7" s="156">
        <f t="shared" si="5"/>
        <v>0</v>
      </c>
      <c r="BB7" s="157"/>
      <c r="BC7" s="150" t="s">
        <v>49</v>
      </c>
      <c r="BD7" s="20"/>
      <c r="BE7" s="49"/>
    </row>
    <row r="8" spans="1:57" ht="33.75" customHeight="1">
      <c r="A8" s="158"/>
      <c r="B8" s="162" t="s">
        <v>50</v>
      </c>
      <c r="C8" s="6">
        <v>38838</v>
      </c>
      <c r="D8" s="115" t="s">
        <v>51</v>
      </c>
      <c r="E8" s="7">
        <v>387742</v>
      </c>
      <c r="F8" s="9">
        <v>387742</v>
      </c>
      <c r="G8" s="9">
        <v>387742</v>
      </c>
      <c r="H8" s="45">
        <v>2.2476387760517191E-4</v>
      </c>
      <c r="I8" s="9">
        <v>387742</v>
      </c>
      <c r="J8" s="9">
        <v>387742</v>
      </c>
      <c r="K8" s="10">
        <v>0</v>
      </c>
      <c r="L8" s="34">
        <v>387742</v>
      </c>
      <c r="M8" s="34">
        <v>387742</v>
      </c>
      <c r="N8" s="45">
        <v>0</v>
      </c>
      <c r="O8" s="9">
        <v>387742</v>
      </c>
      <c r="P8" s="9">
        <v>387742</v>
      </c>
      <c r="Q8" s="106">
        <v>0</v>
      </c>
      <c r="R8" s="106">
        <v>0</v>
      </c>
      <c r="S8" s="21">
        <v>387742</v>
      </c>
      <c r="T8" s="21">
        <v>387742</v>
      </c>
      <c r="U8" s="106">
        <v>0</v>
      </c>
      <c r="V8" s="106">
        <v>0</v>
      </c>
      <c r="W8" s="53">
        <v>387742</v>
      </c>
      <c r="X8" s="53">
        <v>387742</v>
      </c>
      <c r="Y8" s="33">
        <v>0</v>
      </c>
      <c r="Z8" s="33">
        <v>0</v>
      </c>
      <c r="AA8" s="121">
        <v>387742</v>
      </c>
      <c r="AB8" s="53">
        <v>387742</v>
      </c>
      <c r="AC8" s="33">
        <v>0</v>
      </c>
      <c r="AD8" s="58">
        <v>0</v>
      </c>
      <c r="AE8" s="121">
        <v>387742</v>
      </c>
      <c r="AF8" s="53">
        <v>387742</v>
      </c>
      <c r="AG8" s="53">
        <v>387742</v>
      </c>
      <c r="AH8" s="53">
        <v>387742</v>
      </c>
      <c r="AI8" s="33">
        <v>0</v>
      </c>
      <c r="AJ8" s="58">
        <v>0</v>
      </c>
      <c r="AK8" s="53">
        <v>387742</v>
      </c>
      <c r="AL8" s="53">
        <v>387742</v>
      </c>
      <c r="AM8" s="53">
        <v>387742</v>
      </c>
      <c r="AN8" s="53">
        <v>387742</v>
      </c>
      <c r="AO8" s="33">
        <f t="shared" si="0"/>
        <v>0</v>
      </c>
      <c r="AP8" s="58">
        <f t="shared" si="1"/>
        <v>0</v>
      </c>
      <c r="AQ8" s="146">
        <v>387742</v>
      </c>
      <c r="AR8" s="147">
        <v>387742</v>
      </c>
      <c r="AS8" s="147">
        <v>387742</v>
      </c>
      <c r="AT8" s="155">
        <f t="shared" si="2"/>
        <v>0</v>
      </c>
      <c r="AU8" s="156">
        <f t="shared" si="3"/>
        <v>0</v>
      </c>
      <c r="AV8" s="147">
        <v>387742</v>
      </c>
      <c r="AW8" s="147">
        <v>387742</v>
      </c>
      <c r="AX8" s="147"/>
      <c r="AY8" s="147"/>
      <c r="AZ8" s="155">
        <f t="shared" si="4"/>
        <v>0</v>
      </c>
      <c r="BA8" s="156">
        <f t="shared" si="5"/>
        <v>0</v>
      </c>
      <c r="BB8" s="157"/>
      <c r="BC8" s="150"/>
      <c r="BD8" s="20"/>
      <c r="BE8" s="49"/>
    </row>
    <row r="9" spans="1:57" ht="45" customHeight="1">
      <c r="A9" s="158"/>
      <c r="B9" s="162" t="s">
        <v>52</v>
      </c>
      <c r="C9" s="6">
        <v>39539</v>
      </c>
      <c r="D9" s="115" t="s">
        <v>53</v>
      </c>
      <c r="E9" s="7">
        <v>1520473</v>
      </c>
      <c r="F9" s="9">
        <v>1520502</v>
      </c>
      <c r="G9" s="9">
        <v>1520502</v>
      </c>
      <c r="H9" s="45">
        <v>2.2476387760517191E-4</v>
      </c>
      <c r="I9" s="9">
        <v>1520502</v>
      </c>
      <c r="J9" s="9">
        <v>1520502</v>
      </c>
      <c r="K9" s="10">
        <v>0</v>
      </c>
      <c r="L9" s="34">
        <v>1520502</v>
      </c>
      <c r="M9" s="34">
        <v>1520502</v>
      </c>
      <c r="N9" s="45">
        <v>0</v>
      </c>
      <c r="O9" s="9">
        <v>1520502</v>
      </c>
      <c r="P9" s="9">
        <v>1520502</v>
      </c>
      <c r="Q9" s="106">
        <v>0</v>
      </c>
      <c r="R9" s="106">
        <v>0</v>
      </c>
      <c r="S9" s="21">
        <v>1520502</v>
      </c>
      <c r="T9" s="21">
        <v>1520502</v>
      </c>
      <c r="U9" s="106">
        <v>0</v>
      </c>
      <c r="V9" s="106">
        <v>0</v>
      </c>
      <c r="W9" s="53">
        <v>1520502</v>
      </c>
      <c r="X9" s="53">
        <v>1520502</v>
      </c>
      <c r="Y9" s="33">
        <v>0</v>
      </c>
      <c r="Z9" s="33">
        <v>0</v>
      </c>
      <c r="AA9" s="121">
        <v>1520502</v>
      </c>
      <c r="AB9" s="53">
        <v>1520502</v>
      </c>
      <c r="AC9" s="33">
        <v>0</v>
      </c>
      <c r="AD9" s="58">
        <v>0</v>
      </c>
      <c r="AE9" s="121">
        <v>1520502</v>
      </c>
      <c r="AF9" s="53">
        <v>1520502</v>
      </c>
      <c r="AG9" s="53">
        <v>1520502</v>
      </c>
      <c r="AH9" s="53">
        <v>1520502</v>
      </c>
      <c r="AI9" s="33">
        <v>0</v>
      </c>
      <c r="AJ9" s="58">
        <v>0</v>
      </c>
      <c r="AK9" s="53">
        <v>1520502</v>
      </c>
      <c r="AL9" s="53">
        <v>1520502</v>
      </c>
      <c r="AM9" s="53">
        <v>1520502</v>
      </c>
      <c r="AN9" s="53">
        <v>1520502</v>
      </c>
      <c r="AO9" s="33">
        <f t="shared" si="0"/>
        <v>0</v>
      </c>
      <c r="AP9" s="58">
        <f t="shared" si="1"/>
        <v>0</v>
      </c>
      <c r="AQ9" s="146">
        <v>1520502</v>
      </c>
      <c r="AR9" s="147">
        <v>1520502</v>
      </c>
      <c r="AS9" s="147">
        <v>1520502</v>
      </c>
      <c r="AT9" s="155">
        <f t="shared" si="2"/>
        <v>0</v>
      </c>
      <c r="AU9" s="156">
        <f t="shared" si="3"/>
        <v>0</v>
      </c>
      <c r="AV9" s="147">
        <v>1520502</v>
      </c>
      <c r="AW9" s="147">
        <v>1520502</v>
      </c>
      <c r="AX9" s="147"/>
      <c r="AY9" s="147"/>
      <c r="AZ9" s="155">
        <f t="shared" si="4"/>
        <v>0</v>
      </c>
      <c r="BA9" s="156">
        <f t="shared" si="5"/>
        <v>0</v>
      </c>
      <c r="BB9" s="157"/>
      <c r="BC9" s="150"/>
      <c r="BD9" s="4"/>
      <c r="BE9" s="49"/>
    </row>
    <row r="10" spans="1:57" ht="33.75" customHeight="1">
      <c r="A10" s="159"/>
      <c r="B10" s="162" t="s">
        <v>55</v>
      </c>
      <c r="C10" s="6">
        <v>39417</v>
      </c>
      <c r="D10" s="115" t="s">
        <v>56</v>
      </c>
      <c r="E10" s="7">
        <v>84424</v>
      </c>
      <c r="F10" s="9">
        <v>84424</v>
      </c>
      <c r="G10" s="9">
        <v>84424</v>
      </c>
      <c r="H10" s="45">
        <v>2.2476387760517191E-4</v>
      </c>
      <c r="I10" s="9">
        <v>84424</v>
      </c>
      <c r="J10" s="9">
        <v>84424</v>
      </c>
      <c r="K10" s="10">
        <v>0</v>
      </c>
      <c r="L10" s="34">
        <v>84424</v>
      </c>
      <c r="M10" s="34">
        <v>84424</v>
      </c>
      <c r="N10" s="45">
        <v>0</v>
      </c>
      <c r="O10" s="9">
        <v>84424</v>
      </c>
      <c r="P10" s="9">
        <v>84424</v>
      </c>
      <c r="Q10" s="106">
        <v>0</v>
      </c>
      <c r="R10" s="106">
        <v>0</v>
      </c>
      <c r="S10" s="21">
        <v>84424</v>
      </c>
      <c r="T10" s="21">
        <v>84424</v>
      </c>
      <c r="U10" s="106">
        <v>0</v>
      </c>
      <c r="V10" s="106">
        <v>0</v>
      </c>
      <c r="W10" s="53">
        <v>84424</v>
      </c>
      <c r="X10" s="53">
        <v>84424</v>
      </c>
      <c r="Y10" s="33">
        <v>0</v>
      </c>
      <c r="Z10" s="33">
        <v>0</v>
      </c>
      <c r="AA10" s="121">
        <v>84424</v>
      </c>
      <c r="AB10" s="53">
        <v>84424</v>
      </c>
      <c r="AC10" s="33">
        <v>0</v>
      </c>
      <c r="AD10" s="58">
        <v>0</v>
      </c>
      <c r="AE10" s="121">
        <v>84424</v>
      </c>
      <c r="AF10" s="53">
        <v>84424</v>
      </c>
      <c r="AG10" s="53">
        <v>84424</v>
      </c>
      <c r="AH10" s="53">
        <v>84424</v>
      </c>
      <c r="AI10" s="33">
        <v>0</v>
      </c>
      <c r="AJ10" s="58">
        <v>0</v>
      </c>
      <c r="AK10" s="53">
        <v>84424</v>
      </c>
      <c r="AL10" s="53">
        <v>84424</v>
      </c>
      <c r="AM10" s="53">
        <v>84424</v>
      </c>
      <c r="AN10" s="53">
        <v>84424</v>
      </c>
      <c r="AO10" s="33">
        <f t="shared" si="0"/>
        <v>0</v>
      </c>
      <c r="AP10" s="58">
        <f t="shared" si="1"/>
        <v>0</v>
      </c>
      <c r="AQ10" s="146">
        <v>84424</v>
      </c>
      <c r="AR10" s="147">
        <v>84424</v>
      </c>
      <c r="AS10" s="147">
        <v>84424</v>
      </c>
      <c r="AT10" s="155">
        <f t="shared" si="2"/>
        <v>0</v>
      </c>
      <c r="AU10" s="156">
        <f t="shared" si="3"/>
        <v>0</v>
      </c>
      <c r="AV10" s="147">
        <v>84424</v>
      </c>
      <c r="AW10" s="147">
        <v>84424</v>
      </c>
      <c r="AX10" s="147"/>
      <c r="AY10" s="147"/>
      <c r="AZ10" s="155">
        <f t="shared" si="4"/>
        <v>0</v>
      </c>
      <c r="BA10" s="156">
        <f t="shared" si="5"/>
        <v>0</v>
      </c>
      <c r="BB10" s="157"/>
      <c r="BC10" s="150" t="s">
        <v>57</v>
      </c>
      <c r="BD10" s="4"/>
      <c r="BE10" s="49"/>
    </row>
    <row r="11" spans="1:57" ht="25">
      <c r="A11" s="159"/>
      <c r="B11" s="162" t="s">
        <v>58</v>
      </c>
      <c r="C11" s="6">
        <v>38777</v>
      </c>
      <c r="D11" s="115" t="s">
        <v>59</v>
      </c>
      <c r="E11" s="7">
        <v>56133</v>
      </c>
      <c r="F11" s="9">
        <v>56133</v>
      </c>
      <c r="G11" s="9">
        <v>56133</v>
      </c>
      <c r="H11" s="45">
        <v>2.2476387760517191E-4</v>
      </c>
      <c r="I11" s="9">
        <v>56133</v>
      </c>
      <c r="J11" s="9">
        <v>56133</v>
      </c>
      <c r="K11" s="10">
        <v>0</v>
      </c>
      <c r="L11" s="34">
        <v>56133</v>
      </c>
      <c r="M11" s="34">
        <v>56133</v>
      </c>
      <c r="N11" s="45">
        <v>0</v>
      </c>
      <c r="O11" s="9">
        <v>56133</v>
      </c>
      <c r="P11" s="9">
        <v>56133</v>
      </c>
      <c r="Q11" s="106">
        <v>0</v>
      </c>
      <c r="R11" s="106">
        <v>0</v>
      </c>
      <c r="S11" s="21">
        <v>56133</v>
      </c>
      <c r="T11" s="21">
        <v>56133</v>
      </c>
      <c r="U11" s="106">
        <v>0</v>
      </c>
      <c r="V11" s="106">
        <v>0</v>
      </c>
      <c r="W11" s="53">
        <v>56133</v>
      </c>
      <c r="X11" s="53">
        <v>56133</v>
      </c>
      <c r="Y11" s="33">
        <v>0</v>
      </c>
      <c r="Z11" s="33">
        <v>0</v>
      </c>
      <c r="AA11" s="121">
        <v>56133</v>
      </c>
      <c r="AB11" s="53">
        <v>56133</v>
      </c>
      <c r="AC11" s="33">
        <v>0</v>
      </c>
      <c r="AD11" s="58">
        <v>0</v>
      </c>
      <c r="AE11" s="121">
        <v>56133</v>
      </c>
      <c r="AF11" s="53">
        <v>56133</v>
      </c>
      <c r="AG11" s="53">
        <v>56133</v>
      </c>
      <c r="AH11" s="53">
        <v>56133</v>
      </c>
      <c r="AI11" s="33">
        <v>0</v>
      </c>
      <c r="AJ11" s="58">
        <v>0</v>
      </c>
      <c r="AK11" s="53">
        <v>56133</v>
      </c>
      <c r="AL11" s="53">
        <v>56133</v>
      </c>
      <c r="AM11" s="53">
        <v>56133</v>
      </c>
      <c r="AN11" s="53">
        <v>56133</v>
      </c>
      <c r="AO11" s="33">
        <f t="shared" si="0"/>
        <v>0</v>
      </c>
      <c r="AP11" s="58">
        <f t="shared" si="1"/>
        <v>0</v>
      </c>
      <c r="AQ11" s="146">
        <v>56133</v>
      </c>
      <c r="AR11" s="147">
        <v>56133</v>
      </c>
      <c r="AS11" s="147">
        <v>56133</v>
      </c>
      <c r="AT11" s="155">
        <f t="shared" si="2"/>
        <v>0</v>
      </c>
      <c r="AU11" s="156">
        <f t="shared" si="3"/>
        <v>0</v>
      </c>
      <c r="AV11" s="147">
        <v>56133</v>
      </c>
      <c r="AW11" s="147">
        <v>56133</v>
      </c>
      <c r="AX11" s="147"/>
      <c r="AY11" s="147"/>
      <c r="AZ11" s="155">
        <f t="shared" si="4"/>
        <v>0</v>
      </c>
      <c r="BA11" s="156">
        <f t="shared" si="5"/>
        <v>0</v>
      </c>
      <c r="BB11" s="157"/>
      <c r="BC11" s="150" t="s">
        <v>57</v>
      </c>
      <c r="BD11" s="4"/>
      <c r="BE11" s="49"/>
    </row>
    <row r="12" spans="1:57" ht="33.75" customHeight="1">
      <c r="A12" s="159"/>
      <c r="B12" s="162" t="s">
        <v>60</v>
      </c>
      <c r="C12" s="6">
        <v>39173</v>
      </c>
      <c r="D12" s="115" t="s">
        <v>61</v>
      </c>
      <c r="E12" s="7">
        <v>72551</v>
      </c>
      <c r="F12" s="9">
        <v>72551</v>
      </c>
      <c r="G12" s="9">
        <v>72551</v>
      </c>
      <c r="H12" s="45">
        <v>2.2476387760517191E-4</v>
      </c>
      <c r="I12" s="9">
        <v>72551</v>
      </c>
      <c r="J12" s="9">
        <v>72551</v>
      </c>
      <c r="K12" s="10">
        <v>0</v>
      </c>
      <c r="L12" s="34">
        <v>72551</v>
      </c>
      <c r="M12" s="34">
        <v>72551</v>
      </c>
      <c r="N12" s="45">
        <v>0</v>
      </c>
      <c r="O12" s="9">
        <v>72551</v>
      </c>
      <c r="P12" s="9">
        <v>72551</v>
      </c>
      <c r="Q12" s="106">
        <v>0</v>
      </c>
      <c r="R12" s="106">
        <v>0</v>
      </c>
      <c r="S12" s="21">
        <v>72551</v>
      </c>
      <c r="T12" s="21">
        <v>72551</v>
      </c>
      <c r="U12" s="106">
        <v>0</v>
      </c>
      <c r="V12" s="106">
        <v>0</v>
      </c>
      <c r="W12" s="53">
        <v>72551</v>
      </c>
      <c r="X12" s="53">
        <v>72551</v>
      </c>
      <c r="Y12" s="33">
        <v>0</v>
      </c>
      <c r="Z12" s="33">
        <v>0</v>
      </c>
      <c r="AA12" s="121">
        <v>72551</v>
      </c>
      <c r="AB12" s="53">
        <v>72551</v>
      </c>
      <c r="AC12" s="33">
        <v>0</v>
      </c>
      <c r="AD12" s="58">
        <v>0</v>
      </c>
      <c r="AE12" s="121">
        <v>72551</v>
      </c>
      <c r="AF12" s="53">
        <v>72551</v>
      </c>
      <c r="AG12" s="53">
        <v>72551</v>
      </c>
      <c r="AH12" s="53">
        <v>72551</v>
      </c>
      <c r="AI12" s="33">
        <v>0</v>
      </c>
      <c r="AJ12" s="58">
        <v>0</v>
      </c>
      <c r="AK12" s="53">
        <v>72551</v>
      </c>
      <c r="AL12" s="53">
        <v>72551</v>
      </c>
      <c r="AM12" s="53">
        <v>72551</v>
      </c>
      <c r="AN12" s="53">
        <v>72551</v>
      </c>
      <c r="AO12" s="33">
        <f t="shared" si="0"/>
        <v>0</v>
      </c>
      <c r="AP12" s="58">
        <f t="shared" si="1"/>
        <v>0</v>
      </c>
      <c r="AQ12" s="146">
        <v>72551</v>
      </c>
      <c r="AR12" s="147">
        <v>72551</v>
      </c>
      <c r="AS12" s="147">
        <v>72551</v>
      </c>
      <c r="AT12" s="155">
        <f t="shared" si="2"/>
        <v>0</v>
      </c>
      <c r="AU12" s="156">
        <f t="shared" si="3"/>
        <v>0</v>
      </c>
      <c r="AV12" s="147">
        <v>72551</v>
      </c>
      <c r="AW12" s="147">
        <v>72551</v>
      </c>
      <c r="AX12" s="147"/>
      <c r="AY12" s="147"/>
      <c r="AZ12" s="155">
        <f t="shared" si="4"/>
        <v>0</v>
      </c>
      <c r="BA12" s="156">
        <f t="shared" si="5"/>
        <v>0</v>
      </c>
      <c r="BB12" s="157"/>
      <c r="BC12" s="150" t="s">
        <v>57</v>
      </c>
      <c r="BD12" s="4"/>
      <c r="BE12" s="49"/>
    </row>
    <row r="13" spans="1:57" ht="40.5" customHeight="1">
      <c r="A13" s="159"/>
      <c r="B13" s="162" t="s">
        <v>62</v>
      </c>
      <c r="C13" s="6">
        <v>40330</v>
      </c>
      <c r="D13" s="115" t="s">
        <v>63</v>
      </c>
      <c r="E13" s="8" t="s">
        <v>64</v>
      </c>
      <c r="F13" s="48" t="s">
        <v>64</v>
      </c>
      <c r="G13" s="9">
        <v>135400</v>
      </c>
      <c r="H13" s="45" t="s">
        <v>64</v>
      </c>
      <c r="I13" s="9">
        <v>96566</v>
      </c>
      <c r="J13" s="9">
        <v>96566</v>
      </c>
      <c r="K13" s="10">
        <v>0.40214982499016227</v>
      </c>
      <c r="L13" s="34">
        <v>96566</v>
      </c>
      <c r="M13" s="34">
        <v>96566</v>
      </c>
      <c r="N13" s="45">
        <v>0</v>
      </c>
      <c r="O13" s="9">
        <v>96566</v>
      </c>
      <c r="P13" s="9">
        <v>96566</v>
      </c>
      <c r="Q13" s="106">
        <v>0</v>
      </c>
      <c r="R13" s="106">
        <v>0</v>
      </c>
      <c r="S13" s="21">
        <v>96566</v>
      </c>
      <c r="T13" s="21">
        <v>96566</v>
      </c>
      <c r="U13" s="106">
        <v>0</v>
      </c>
      <c r="V13" s="106">
        <v>0</v>
      </c>
      <c r="W13" s="53">
        <v>96566</v>
      </c>
      <c r="X13" s="53">
        <v>96566</v>
      </c>
      <c r="Y13" s="33">
        <v>0</v>
      </c>
      <c r="Z13" s="33">
        <v>0</v>
      </c>
      <c r="AA13" s="121">
        <v>96566</v>
      </c>
      <c r="AB13" s="53">
        <v>96566</v>
      </c>
      <c r="AC13" s="33">
        <v>0</v>
      </c>
      <c r="AD13" s="58">
        <v>0</v>
      </c>
      <c r="AE13" s="121">
        <v>96566</v>
      </c>
      <c r="AF13" s="53">
        <v>96566</v>
      </c>
      <c r="AG13" s="53">
        <v>96566</v>
      </c>
      <c r="AH13" s="53">
        <v>96566</v>
      </c>
      <c r="AI13" s="33">
        <v>0</v>
      </c>
      <c r="AJ13" s="58">
        <v>0</v>
      </c>
      <c r="AK13" s="53">
        <v>96566</v>
      </c>
      <c r="AL13" s="53">
        <v>96566</v>
      </c>
      <c r="AM13" s="53">
        <v>96566</v>
      </c>
      <c r="AN13" s="53">
        <v>96566</v>
      </c>
      <c r="AO13" s="33">
        <f t="shared" si="0"/>
        <v>0</v>
      </c>
      <c r="AP13" s="58">
        <f t="shared" si="1"/>
        <v>0</v>
      </c>
      <c r="AQ13" s="146">
        <v>96566</v>
      </c>
      <c r="AR13" s="147">
        <v>96566</v>
      </c>
      <c r="AS13" s="147">
        <v>96566</v>
      </c>
      <c r="AT13" s="155">
        <f t="shared" si="2"/>
        <v>0</v>
      </c>
      <c r="AU13" s="156">
        <f t="shared" si="3"/>
        <v>0</v>
      </c>
      <c r="AV13" s="147">
        <v>96566</v>
      </c>
      <c r="AW13" s="147">
        <v>96566</v>
      </c>
      <c r="AX13" s="147"/>
      <c r="AY13" s="147"/>
      <c r="AZ13" s="155">
        <f t="shared" si="4"/>
        <v>0</v>
      </c>
      <c r="BA13" s="156">
        <f t="shared" si="5"/>
        <v>0</v>
      </c>
      <c r="BB13" s="157"/>
      <c r="BC13" s="150" t="s">
        <v>57</v>
      </c>
      <c r="BD13" s="4"/>
      <c r="BE13" s="49"/>
    </row>
    <row r="14" spans="1:57" ht="25">
      <c r="A14" s="159"/>
      <c r="B14" s="163" t="s">
        <v>65</v>
      </c>
      <c r="C14" s="6">
        <v>40695</v>
      </c>
      <c r="D14" s="116" t="s">
        <v>66</v>
      </c>
      <c r="E14" s="11" t="s">
        <v>67</v>
      </c>
      <c r="F14" s="12" t="s">
        <v>67</v>
      </c>
      <c r="G14" s="12" t="s">
        <v>67</v>
      </c>
      <c r="H14" s="47" t="s">
        <v>67</v>
      </c>
      <c r="I14" s="11" t="s">
        <v>67</v>
      </c>
      <c r="J14" s="9">
        <v>1624000</v>
      </c>
      <c r="K14" s="11" t="s">
        <v>67</v>
      </c>
      <c r="L14" s="34">
        <v>1436737</v>
      </c>
      <c r="M14" s="34">
        <v>1436737</v>
      </c>
      <c r="N14" s="45">
        <v>0.13033909476821437</v>
      </c>
      <c r="O14" s="9">
        <v>1493723</v>
      </c>
      <c r="P14" s="9">
        <v>1493723</v>
      </c>
      <c r="Q14" s="106">
        <v>3.9663487471959025E-2</v>
      </c>
      <c r="R14" s="106">
        <v>0</v>
      </c>
      <c r="S14" s="21">
        <v>1493723</v>
      </c>
      <c r="T14" s="21">
        <v>1493723</v>
      </c>
      <c r="U14" s="106">
        <v>0</v>
      </c>
      <c r="V14" s="106">
        <v>0</v>
      </c>
      <c r="W14" s="53">
        <v>1493723</v>
      </c>
      <c r="X14" s="53">
        <v>1493723</v>
      </c>
      <c r="Y14" s="33">
        <v>0</v>
      </c>
      <c r="Z14" s="33">
        <v>0</v>
      </c>
      <c r="AA14" s="121">
        <v>1493723</v>
      </c>
      <c r="AB14" s="53">
        <v>1493723</v>
      </c>
      <c r="AC14" s="33">
        <v>0</v>
      </c>
      <c r="AD14" s="58">
        <v>0</v>
      </c>
      <c r="AE14" s="121">
        <v>1493723</v>
      </c>
      <c r="AF14" s="53">
        <v>1493723</v>
      </c>
      <c r="AG14" s="53">
        <v>1493723</v>
      </c>
      <c r="AH14" s="53">
        <v>1493723</v>
      </c>
      <c r="AI14" s="33">
        <v>0</v>
      </c>
      <c r="AJ14" s="58">
        <v>0</v>
      </c>
      <c r="AK14" s="53">
        <v>1493723</v>
      </c>
      <c r="AL14" s="53">
        <v>1493723</v>
      </c>
      <c r="AM14" s="53">
        <v>1493723</v>
      </c>
      <c r="AN14" s="53">
        <v>1493723</v>
      </c>
      <c r="AO14" s="33">
        <f t="shared" si="0"/>
        <v>0</v>
      </c>
      <c r="AP14" s="58">
        <f t="shared" si="1"/>
        <v>0</v>
      </c>
      <c r="AQ14" s="146">
        <v>1493723</v>
      </c>
      <c r="AR14" s="147">
        <v>1493723</v>
      </c>
      <c r="AS14" s="147">
        <v>1493723</v>
      </c>
      <c r="AT14" s="155">
        <f t="shared" si="2"/>
        <v>0</v>
      </c>
      <c r="AU14" s="156">
        <f t="shared" si="3"/>
        <v>0</v>
      </c>
      <c r="AV14" s="147">
        <v>1493723</v>
      </c>
      <c r="AW14" s="147">
        <v>1493723</v>
      </c>
      <c r="AX14" s="147"/>
      <c r="AY14" s="147"/>
      <c r="AZ14" s="155">
        <f t="shared" si="4"/>
        <v>0</v>
      </c>
      <c r="BA14" s="156">
        <f t="shared" si="5"/>
        <v>0</v>
      </c>
      <c r="BB14" s="157"/>
      <c r="BC14" s="148" t="s">
        <v>68</v>
      </c>
      <c r="BD14" s="4"/>
      <c r="BE14" s="49"/>
    </row>
    <row r="15" spans="1:57" ht="30">
      <c r="A15" s="159"/>
      <c r="B15" s="163" t="s">
        <v>69</v>
      </c>
      <c r="C15" s="6">
        <v>41487</v>
      </c>
      <c r="D15" s="117" t="s">
        <v>70</v>
      </c>
      <c r="E15" s="12" t="s">
        <v>67</v>
      </c>
      <c r="F15" s="12" t="s">
        <v>67</v>
      </c>
      <c r="G15" s="12" t="s">
        <v>67</v>
      </c>
      <c r="H15" s="47" t="s">
        <v>67</v>
      </c>
      <c r="I15" s="12" t="s">
        <v>67</v>
      </c>
      <c r="J15" s="12" t="s">
        <v>67</v>
      </c>
      <c r="K15" s="47" t="s">
        <v>67</v>
      </c>
      <c r="L15" s="107" t="s">
        <v>67</v>
      </c>
      <c r="M15" s="34">
        <v>1132400</v>
      </c>
      <c r="N15" s="108" t="s">
        <v>67</v>
      </c>
      <c r="O15" s="48">
        <v>504034</v>
      </c>
      <c r="P15" s="9">
        <v>2750034</v>
      </c>
      <c r="Q15" s="106">
        <v>-0.55489756269869306</v>
      </c>
      <c r="R15" s="106">
        <v>4.4560485998960386</v>
      </c>
      <c r="S15" s="21">
        <v>3242134</v>
      </c>
      <c r="T15" s="21">
        <v>3242134</v>
      </c>
      <c r="U15" s="106">
        <v>0.17894324215627888</v>
      </c>
      <c r="V15" s="106">
        <v>0</v>
      </c>
      <c r="W15" s="53">
        <v>3305767.14</v>
      </c>
      <c r="X15" s="53">
        <v>3305767.14</v>
      </c>
      <c r="Y15" s="33">
        <v>1.9626930904151463E-2</v>
      </c>
      <c r="Z15" s="33">
        <v>0</v>
      </c>
      <c r="AA15" s="121">
        <v>3305767</v>
      </c>
      <c r="AB15" s="53">
        <v>3305767</v>
      </c>
      <c r="AC15" s="33">
        <v>0</v>
      </c>
      <c r="AD15" s="58">
        <v>0</v>
      </c>
      <c r="AE15" s="121">
        <v>3305767</v>
      </c>
      <c r="AF15" s="53">
        <v>3305767</v>
      </c>
      <c r="AG15" s="53">
        <v>3305767</v>
      </c>
      <c r="AH15" s="53">
        <v>3305767</v>
      </c>
      <c r="AI15" s="33">
        <v>0</v>
      </c>
      <c r="AJ15" s="58">
        <v>0</v>
      </c>
      <c r="AK15" s="53">
        <v>3305767</v>
      </c>
      <c r="AL15" s="53">
        <v>3305767</v>
      </c>
      <c r="AM15" s="53">
        <v>3305767</v>
      </c>
      <c r="AN15" s="53">
        <v>3305767</v>
      </c>
      <c r="AO15" s="33">
        <f t="shared" si="0"/>
        <v>0</v>
      </c>
      <c r="AP15" s="58">
        <f t="shared" si="1"/>
        <v>0</v>
      </c>
      <c r="AQ15" s="146">
        <v>3305767</v>
      </c>
      <c r="AR15" s="147">
        <v>3305767</v>
      </c>
      <c r="AS15" s="147">
        <v>3305767</v>
      </c>
      <c r="AT15" s="155">
        <f t="shared" si="2"/>
        <v>0</v>
      </c>
      <c r="AU15" s="156">
        <f t="shared" si="3"/>
        <v>0</v>
      </c>
      <c r="AV15" s="147">
        <v>3305767</v>
      </c>
      <c r="AW15" s="147">
        <v>3305767</v>
      </c>
      <c r="AX15" s="147"/>
      <c r="AY15" s="147"/>
      <c r="AZ15" s="155">
        <f t="shared" si="4"/>
        <v>0</v>
      </c>
      <c r="BA15" s="156">
        <f t="shared" si="5"/>
        <v>0</v>
      </c>
      <c r="BB15" s="157"/>
      <c r="BC15" s="148" t="s">
        <v>71</v>
      </c>
      <c r="BD15" s="4"/>
      <c r="BE15" s="49"/>
    </row>
    <row r="16" spans="1:57" ht="25">
      <c r="A16" s="159"/>
      <c r="B16" s="163" t="s">
        <v>72</v>
      </c>
      <c r="C16" s="6">
        <v>40330</v>
      </c>
      <c r="D16" s="118" t="s">
        <v>73</v>
      </c>
      <c r="E16" s="12" t="s">
        <v>67</v>
      </c>
      <c r="F16" s="12" t="s">
        <v>67</v>
      </c>
      <c r="G16" s="12" t="s">
        <v>67</v>
      </c>
      <c r="H16" s="14" t="s">
        <v>67</v>
      </c>
      <c r="I16" s="12" t="s">
        <v>67</v>
      </c>
      <c r="J16" s="12" t="s">
        <v>67</v>
      </c>
      <c r="K16" s="14" t="s">
        <v>67</v>
      </c>
      <c r="L16" s="34">
        <v>22097</v>
      </c>
      <c r="M16" s="34">
        <v>22097</v>
      </c>
      <c r="N16" s="108" t="s">
        <v>67</v>
      </c>
      <c r="O16" s="48">
        <v>22097</v>
      </c>
      <c r="P16" s="9">
        <v>22097</v>
      </c>
      <c r="Q16" s="106">
        <v>0</v>
      </c>
      <c r="R16" s="106">
        <v>0</v>
      </c>
      <c r="S16" s="21">
        <v>22097</v>
      </c>
      <c r="T16" s="21">
        <v>22097</v>
      </c>
      <c r="U16" s="106">
        <v>0</v>
      </c>
      <c r="V16" s="106">
        <v>0</v>
      </c>
      <c r="W16" s="53">
        <v>22097</v>
      </c>
      <c r="X16" s="53">
        <v>22097</v>
      </c>
      <c r="Y16" s="33">
        <v>0</v>
      </c>
      <c r="Z16" s="33">
        <v>0</v>
      </c>
      <c r="AA16" s="121">
        <v>22097</v>
      </c>
      <c r="AB16" s="53">
        <v>22097</v>
      </c>
      <c r="AC16" s="33">
        <v>0</v>
      </c>
      <c r="AD16" s="58">
        <v>0</v>
      </c>
      <c r="AE16" s="121">
        <v>22097</v>
      </c>
      <c r="AF16" s="53">
        <v>22097</v>
      </c>
      <c r="AG16" s="53">
        <v>22097</v>
      </c>
      <c r="AH16" s="53">
        <v>22097</v>
      </c>
      <c r="AI16" s="33">
        <v>0</v>
      </c>
      <c r="AJ16" s="58">
        <v>0</v>
      </c>
      <c r="AK16" s="53">
        <v>22097</v>
      </c>
      <c r="AL16" s="53">
        <v>22097</v>
      </c>
      <c r="AM16" s="53">
        <v>22097</v>
      </c>
      <c r="AN16" s="53">
        <v>22097</v>
      </c>
      <c r="AO16" s="33">
        <f t="shared" si="0"/>
        <v>0</v>
      </c>
      <c r="AP16" s="58">
        <f t="shared" si="1"/>
        <v>0</v>
      </c>
      <c r="AQ16" s="146">
        <v>22097</v>
      </c>
      <c r="AR16" s="147">
        <v>22097</v>
      </c>
      <c r="AS16" s="147">
        <v>22097</v>
      </c>
      <c r="AT16" s="155">
        <f t="shared" si="2"/>
        <v>0</v>
      </c>
      <c r="AU16" s="156">
        <f t="shared" si="3"/>
        <v>0</v>
      </c>
      <c r="AV16" s="147">
        <v>22097</v>
      </c>
      <c r="AW16" s="147">
        <v>22097</v>
      </c>
      <c r="AX16" s="147"/>
      <c r="AY16" s="147"/>
      <c r="AZ16" s="155">
        <f t="shared" si="4"/>
        <v>0</v>
      </c>
      <c r="BA16" s="156">
        <f t="shared" si="5"/>
        <v>0</v>
      </c>
      <c r="BB16" s="157"/>
      <c r="BC16" s="150" t="s">
        <v>74</v>
      </c>
      <c r="BD16" s="4"/>
      <c r="BE16" s="49"/>
    </row>
    <row r="17" spans="1:57" ht="25">
      <c r="A17" s="159"/>
      <c r="B17" s="163" t="s">
        <v>75</v>
      </c>
      <c r="C17" s="5">
        <v>41306</v>
      </c>
      <c r="D17" s="13" t="s">
        <v>76</v>
      </c>
      <c r="E17" s="12" t="s">
        <v>67</v>
      </c>
      <c r="F17" s="12" t="s">
        <v>67</v>
      </c>
      <c r="G17" s="12" t="s">
        <v>67</v>
      </c>
      <c r="H17" s="14" t="s">
        <v>67</v>
      </c>
      <c r="I17" s="12" t="s">
        <v>67</v>
      </c>
      <c r="J17" s="12" t="s">
        <v>67</v>
      </c>
      <c r="K17" s="14" t="s">
        <v>67</v>
      </c>
      <c r="L17" s="12" t="s">
        <v>67</v>
      </c>
      <c r="M17" s="12" t="s">
        <v>67</v>
      </c>
      <c r="N17" s="14" t="s">
        <v>67</v>
      </c>
      <c r="O17" s="48" t="s">
        <v>64</v>
      </c>
      <c r="P17" s="9">
        <v>5562500</v>
      </c>
      <c r="Q17" s="109" t="s">
        <v>67</v>
      </c>
      <c r="R17" s="46" t="s">
        <v>67</v>
      </c>
      <c r="S17" s="110">
        <v>1035333</v>
      </c>
      <c r="T17" s="110">
        <v>1035333</v>
      </c>
      <c r="U17" s="106">
        <v>-0.81387271910112358</v>
      </c>
      <c r="V17" s="106">
        <v>0</v>
      </c>
      <c r="W17" s="53">
        <v>1035552</v>
      </c>
      <c r="X17" s="53">
        <v>1035552</v>
      </c>
      <c r="Y17" s="33">
        <v>2.1152614665997937E-4</v>
      </c>
      <c r="Z17" s="33">
        <v>0</v>
      </c>
      <c r="AA17" s="121">
        <v>1035552</v>
      </c>
      <c r="AB17" s="53">
        <v>1035552</v>
      </c>
      <c r="AC17" s="33">
        <v>0</v>
      </c>
      <c r="AD17" s="58">
        <v>0</v>
      </c>
      <c r="AE17" s="121">
        <v>1035552</v>
      </c>
      <c r="AF17" s="53">
        <v>1035552</v>
      </c>
      <c r="AG17" s="53">
        <v>1035552</v>
      </c>
      <c r="AH17" s="53">
        <v>1035552</v>
      </c>
      <c r="AI17" s="33">
        <v>0</v>
      </c>
      <c r="AJ17" s="58">
        <v>0</v>
      </c>
      <c r="AK17" s="53">
        <v>1035552</v>
      </c>
      <c r="AL17" s="53">
        <v>1035552</v>
      </c>
      <c r="AM17" s="53">
        <v>1035552</v>
      </c>
      <c r="AN17" s="53">
        <v>1035552</v>
      </c>
      <c r="AO17" s="33">
        <f t="shared" si="0"/>
        <v>0</v>
      </c>
      <c r="AP17" s="58">
        <f t="shared" si="1"/>
        <v>0</v>
      </c>
      <c r="AQ17" s="146">
        <v>1035552</v>
      </c>
      <c r="AR17" s="147">
        <v>1035552</v>
      </c>
      <c r="AS17" s="147">
        <v>1035552</v>
      </c>
      <c r="AT17" s="155">
        <f t="shared" si="2"/>
        <v>0</v>
      </c>
      <c r="AU17" s="156">
        <f t="shared" si="3"/>
        <v>0</v>
      </c>
      <c r="AV17" s="147">
        <v>1035552</v>
      </c>
      <c r="AW17" s="147">
        <v>1035552</v>
      </c>
      <c r="AX17" s="147"/>
      <c r="AY17" s="147"/>
      <c r="AZ17" s="155">
        <f t="shared" si="4"/>
        <v>0</v>
      </c>
      <c r="BA17" s="156">
        <f t="shared" si="5"/>
        <v>0</v>
      </c>
      <c r="BB17" s="157"/>
      <c r="BC17" s="148" t="s">
        <v>77</v>
      </c>
      <c r="BD17" s="111"/>
      <c r="BE17" s="49"/>
    </row>
    <row r="18" spans="1:57" ht="25">
      <c r="A18" s="159"/>
      <c r="B18" s="163" t="s">
        <v>78</v>
      </c>
      <c r="C18" s="5">
        <v>41671</v>
      </c>
      <c r="D18" s="117" t="s">
        <v>79</v>
      </c>
      <c r="E18" s="12"/>
      <c r="F18" s="12"/>
      <c r="G18" s="12"/>
      <c r="H18" s="14"/>
      <c r="I18" s="12"/>
      <c r="J18" s="12"/>
      <c r="K18" s="14"/>
      <c r="L18" s="12"/>
      <c r="M18" s="12"/>
      <c r="N18" s="14"/>
      <c r="O18" s="48"/>
      <c r="P18" s="9"/>
      <c r="Q18" s="106"/>
      <c r="R18" s="46"/>
      <c r="S18" s="110" t="s">
        <v>64</v>
      </c>
      <c r="T18" s="21">
        <v>2295000</v>
      </c>
      <c r="U18" s="106"/>
      <c r="V18" s="106"/>
      <c r="W18" s="53">
        <v>2246628.5699999998</v>
      </c>
      <c r="X18" s="53">
        <v>2246628.5699999998</v>
      </c>
      <c r="Y18" s="33">
        <f>W18/T18-1</f>
        <v>-2.1076875816993579E-2</v>
      </c>
      <c r="Z18" s="33">
        <f>X18/W18-1</f>
        <v>0</v>
      </c>
      <c r="AA18" s="121">
        <v>2246629</v>
      </c>
      <c r="AB18" s="53">
        <v>2246629</v>
      </c>
      <c r="AC18" s="33">
        <f>AA18/X18-1</f>
        <v>1.9139790441435878E-7</v>
      </c>
      <c r="AD18" s="58">
        <f>AB18/AA18-1</f>
        <v>0</v>
      </c>
      <c r="AE18" s="121">
        <v>2246629</v>
      </c>
      <c r="AF18" s="53">
        <v>2246629</v>
      </c>
      <c r="AG18" s="53">
        <v>2246629</v>
      </c>
      <c r="AH18" s="53">
        <v>2246629</v>
      </c>
      <c r="AI18" s="33">
        <f>AE18/AB18-1</f>
        <v>0</v>
      </c>
      <c r="AJ18" s="58">
        <f>AF18/AE18-1</f>
        <v>0</v>
      </c>
      <c r="AK18" s="53">
        <v>2246629</v>
      </c>
      <c r="AL18" s="53">
        <v>2246629</v>
      </c>
      <c r="AM18" s="53">
        <v>2246629</v>
      </c>
      <c r="AN18" s="53">
        <v>2246629</v>
      </c>
      <c r="AO18" s="33">
        <f t="shared" si="0"/>
        <v>0</v>
      </c>
      <c r="AP18" s="58">
        <f t="shared" si="1"/>
        <v>0</v>
      </c>
      <c r="AQ18" s="146">
        <v>2246629</v>
      </c>
      <c r="AR18" s="147">
        <v>2246629</v>
      </c>
      <c r="AS18" s="147">
        <v>2246629</v>
      </c>
      <c r="AT18" s="155">
        <f t="shared" si="2"/>
        <v>0</v>
      </c>
      <c r="AU18" s="156">
        <f t="shared" si="3"/>
        <v>0</v>
      </c>
      <c r="AV18" s="147">
        <v>2246629</v>
      </c>
      <c r="AW18" s="147">
        <v>2246629</v>
      </c>
      <c r="AX18" s="147"/>
      <c r="AY18" s="147"/>
      <c r="AZ18" s="155">
        <f t="shared" si="4"/>
        <v>0</v>
      </c>
      <c r="BA18" s="156">
        <f t="shared" si="5"/>
        <v>0</v>
      </c>
      <c r="BB18" s="157"/>
      <c r="BC18" s="148"/>
      <c r="BD18" s="4"/>
      <c r="BE18" s="15"/>
    </row>
    <row r="19" spans="1:57" ht="25">
      <c r="A19" s="159"/>
      <c r="B19" s="163" t="s">
        <v>80</v>
      </c>
      <c r="C19" s="5">
        <v>41974</v>
      </c>
      <c r="D19" s="117" t="s">
        <v>81</v>
      </c>
      <c r="E19" s="12"/>
      <c r="F19" s="12"/>
      <c r="G19" s="12"/>
      <c r="H19" s="14"/>
      <c r="I19" s="12"/>
      <c r="J19" s="12"/>
      <c r="K19" s="14"/>
      <c r="L19" s="12"/>
      <c r="M19" s="12"/>
      <c r="N19" s="14"/>
      <c r="O19" s="48"/>
      <c r="P19" s="9"/>
      <c r="Q19" s="106"/>
      <c r="R19" s="46"/>
      <c r="S19" s="110" t="s">
        <v>64</v>
      </c>
      <c r="T19" s="21">
        <v>5300000</v>
      </c>
      <c r="U19" s="106"/>
      <c r="V19" s="106"/>
      <c r="W19" s="55">
        <v>4980780.1599999992</v>
      </c>
      <c r="X19" s="55">
        <v>5300000</v>
      </c>
      <c r="Y19" s="33">
        <f>W19/T19-1</f>
        <v>-6.0230158490566232E-2</v>
      </c>
      <c r="Z19" s="33">
        <f>X19/W19-1</f>
        <v>6.409032917445634E-2</v>
      </c>
      <c r="AA19" s="69">
        <v>5059196</v>
      </c>
      <c r="AB19" s="70">
        <v>5059196</v>
      </c>
      <c r="AC19" s="33">
        <f>AA19/X19-1</f>
        <v>-4.5434716981132106E-2</v>
      </c>
      <c r="AD19" s="58">
        <f>AB19/AA19-1</f>
        <v>0</v>
      </c>
      <c r="AE19" s="69">
        <v>5059278.0399999991</v>
      </c>
      <c r="AF19" s="70">
        <v>5059278.0399999991</v>
      </c>
      <c r="AG19" s="70">
        <v>5059278.0399999991</v>
      </c>
      <c r="AH19" s="70">
        <v>5059278.0399999991</v>
      </c>
      <c r="AI19" s="33">
        <f>AE19/AB19-1</f>
        <v>1.621601535095607E-5</v>
      </c>
      <c r="AJ19" s="58">
        <f>AF19/AE19-1</f>
        <v>0</v>
      </c>
      <c r="AK19" s="70">
        <v>5059278.0399999991</v>
      </c>
      <c r="AL19" s="70">
        <v>5059278.0399999991</v>
      </c>
      <c r="AM19" s="70">
        <v>5059278.0399999991</v>
      </c>
      <c r="AN19" s="70">
        <v>5059278.0399999991</v>
      </c>
      <c r="AO19" s="33">
        <f t="shared" si="0"/>
        <v>0</v>
      </c>
      <c r="AP19" s="58">
        <f t="shared" si="1"/>
        <v>0</v>
      </c>
      <c r="AQ19" s="146">
        <v>5059278.0399999991</v>
      </c>
      <c r="AR19" s="147">
        <v>5059278.0399999991</v>
      </c>
      <c r="AS19" s="147">
        <v>5059278.0399999991</v>
      </c>
      <c r="AT19" s="155">
        <f t="shared" si="2"/>
        <v>0</v>
      </c>
      <c r="AU19" s="156">
        <f t="shared" si="3"/>
        <v>0</v>
      </c>
      <c r="AV19" s="147">
        <v>5059278.0399999991</v>
      </c>
      <c r="AW19" s="147">
        <v>5059278.0399999991</v>
      </c>
      <c r="AX19" s="147"/>
      <c r="AY19" s="147"/>
      <c r="AZ19" s="155">
        <f t="shared" si="4"/>
        <v>0</v>
      </c>
      <c r="BA19" s="156">
        <f t="shared" si="5"/>
        <v>0</v>
      </c>
      <c r="BB19" s="157"/>
      <c r="BC19" s="148" t="s">
        <v>82</v>
      </c>
      <c r="BD19" s="4"/>
      <c r="BE19" s="49"/>
    </row>
    <row r="20" spans="1:57" s="20" customFormat="1" ht="40">
      <c r="A20" s="159"/>
      <c r="B20" s="163" t="s">
        <v>84</v>
      </c>
      <c r="C20" s="28">
        <v>42795</v>
      </c>
      <c r="D20" s="117" t="s">
        <v>85</v>
      </c>
      <c r="E20" s="12"/>
      <c r="F20" s="12"/>
      <c r="G20" s="12"/>
      <c r="H20" s="14"/>
      <c r="I20" s="12"/>
      <c r="J20" s="12"/>
      <c r="K20" s="14"/>
      <c r="L20" s="12"/>
      <c r="M20" s="12"/>
      <c r="N20" s="14"/>
      <c r="O20" s="48"/>
      <c r="P20" s="9"/>
      <c r="Q20" s="106"/>
      <c r="R20" s="46"/>
      <c r="S20" s="110" t="s">
        <v>64</v>
      </c>
      <c r="T20" s="21">
        <v>0</v>
      </c>
      <c r="U20" s="106"/>
      <c r="V20" s="106"/>
      <c r="W20" s="53">
        <v>0</v>
      </c>
      <c r="X20" s="53">
        <v>1500000</v>
      </c>
      <c r="Y20" s="33"/>
      <c r="Z20" s="33"/>
      <c r="AA20" s="121">
        <v>1338801</v>
      </c>
      <c r="AB20" s="53">
        <v>1338801</v>
      </c>
      <c r="AC20" s="33">
        <f>AA20/X20-1</f>
        <v>-0.10746599999999995</v>
      </c>
      <c r="AD20" s="58">
        <f>AB20/AA20-1</f>
        <v>0</v>
      </c>
      <c r="AE20" s="69">
        <v>1338977.9100000004</v>
      </c>
      <c r="AF20" s="70">
        <v>1338977.9100000004</v>
      </c>
      <c r="AG20" s="70">
        <v>1338977.9100000004</v>
      </c>
      <c r="AH20" s="70">
        <v>1338977.9100000004</v>
      </c>
      <c r="AI20" s="33">
        <f>AE20/AB20-1</f>
        <v>1.3214062433508644E-4</v>
      </c>
      <c r="AJ20" s="58">
        <f>AF20/AE20-1</f>
        <v>0</v>
      </c>
      <c r="AK20" s="70">
        <v>1338977.9100000004</v>
      </c>
      <c r="AL20" s="70">
        <v>1338977.9100000004</v>
      </c>
      <c r="AM20" s="70">
        <v>1338977.9100000004</v>
      </c>
      <c r="AN20" s="70">
        <v>1338977.9100000004</v>
      </c>
      <c r="AO20" s="33">
        <f t="shared" si="0"/>
        <v>0</v>
      </c>
      <c r="AP20" s="58">
        <f t="shared" si="1"/>
        <v>0</v>
      </c>
      <c r="AQ20" s="146">
        <v>1338977.9100000004</v>
      </c>
      <c r="AR20" s="147">
        <v>1338977.9100000004</v>
      </c>
      <c r="AS20" s="147">
        <v>1338977.9100000004</v>
      </c>
      <c r="AT20" s="155">
        <f t="shared" si="2"/>
        <v>0</v>
      </c>
      <c r="AU20" s="156">
        <f t="shared" si="3"/>
        <v>0</v>
      </c>
      <c r="AV20" s="147">
        <v>1338977.9100000004</v>
      </c>
      <c r="AW20" s="147">
        <v>1338977.9100000004</v>
      </c>
      <c r="AX20" s="147"/>
      <c r="AY20" s="147"/>
      <c r="AZ20" s="155">
        <f t="shared" si="4"/>
        <v>0</v>
      </c>
      <c r="BA20" s="156">
        <f t="shared" si="5"/>
        <v>0</v>
      </c>
      <c r="BB20" s="157"/>
      <c r="BC20" s="148" t="s">
        <v>290</v>
      </c>
      <c r="BD20" s="4"/>
      <c r="BE20" s="49"/>
    </row>
    <row r="21" spans="1:57" ht="14.5">
      <c r="A21" s="159"/>
      <c r="B21" s="163" t="s">
        <v>86</v>
      </c>
      <c r="C21" s="5">
        <v>42339</v>
      </c>
      <c r="D21" s="117" t="s">
        <v>87</v>
      </c>
      <c r="E21" s="12"/>
      <c r="F21" s="12"/>
      <c r="G21" s="12"/>
      <c r="H21" s="14"/>
      <c r="I21" s="12"/>
      <c r="J21" s="12"/>
      <c r="K21" s="14"/>
      <c r="L21" s="12"/>
      <c r="M21" s="12"/>
      <c r="N21" s="14"/>
      <c r="O21" s="48"/>
      <c r="P21" s="9"/>
      <c r="Q21" s="106"/>
      <c r="R21" s="46"/>
      <c r="S21" s="110"/>
      <c r="T21" s="21"/>
      <c r="U21" s="106"/>
      <c r="V21" s="106"/>
      <c r="W21" s="53">
        <v>0</v>
      </c>
      <c r="X21" s="53">
        <v>1500000</v>
      </c>
      <c r="Y21" s="33"/>
      <c r="Z21" s="33"/>
      <c r="AA21" s="121">
        <v>1625288</v>
      </c>
      <c r="AB21" s="53">
        <v>1777912</v>
      </c>
      <c r="AC21" s="33">
        <f>AA21/X21-1</f>
        <v>8.3525333333333229E-2</v>
      </c>
      <c r="AD21" s="58">
        <f>AB21/AA21-1</f>
        <v>9.3905818538006836E-2</v>
      </c>
      <c r="AE21" s="69">
        <v>1692023.1700000002</v>
      </c>
      <c r="AF21" s="70">
        <v>1692023.1700000002</v>
      </c>
      <c r="AG21" s="70">
        <v>1692023.1700000002</v>
      </c>
      <c r="AH21" s="70">
        <v>1692023.1700000002</v>
      </c>
      <c r="AI21" s="33">
        <f>AE21/AB21-1</f>
        <v>-4.8308819559123251E-2</v>
      </c>
      <c r="AJ21" s="58">
        <f>AF21/AE21-1</f>
        <v>0</v>
      </c>
      <c r="AK21" s="70">
        <v>1692023.1700000002</v>
      </c>
      <c r="AL21" s="70">
        <v>1692023.1700000002</v>
      </c>
      <c r="AM21" s="70">
        <v>1692023.1700000002</v>
      </c>
      <c r="AN21" s="70">
        <v>1692023.1700000002</v>
      </c>
      <c r="AO21" s="33">
        <f t="shared" si="0"/>
        <v>0</v>
      </c>
      <c r="AP21" s="58">
        <f t="shared" si="1"/>
        <v>0</v>
      </c>
      <c r="AQ21" s="146">
        <v>1692023.1700000002</v>
      </c>
      <c r="AR21" s="147">
        <v>1692023.1700000002</v>
      </c>
      <c r="AS21" s="147">
        <v>1692023.1700000002</v>
      </c>
      <c r="AT21" s="155">
        <f t="shared" si="2"/>
        <v>0</v>
      </c>
      <c r="AU21" s="156">
        <f t="shared" si="3"/>
        <v>0</v>
      </c>
      <c r="AV21" s="147">
        <v>1692023.1700000002</v>
      </c>
      <c r="AW21" s="147">
        <v>1692023.1700000002</v>
      </c>
      <c r="AX21" s="147"/>
      <c r="AY21" s="147"/>
      <c r="AZ21" s="155">
        <f t="shared" si="4"/>
        <v>0</v>
      </c>
      <c r="BA21" s="156">
        <f t="shared" si="5"/>
        <v>0</v>
      </c>
      <c r="BB21" s="157"/>
      <c r="BC21" s="148" t="s">
        <v>88</v>
      </c>
      <c r="BD21" s="4"/>
      <c r="BE21" s="49"/>
    </row>
    <row r="22" spans="1:57" ht="14.5">
      <c r="A22" s="159"/>
      <c r="B22" s="163" t="s">
        <v>89</v>
      </c>
      <c r="C22" s="5">
        <v>41730</v>
      </c>
      <c r="D22" s="117" t="s">
        <v>90</v>
      </c>
      <c r="E22" s="12"/>
      <c r="F22" s="12"/>
      <c r="G22" s="12"/>
      <c r="H22" s="14"/>
      <c r="I22" s="12"/>
      <c r="J22" s="12"/>
      <c r="K22" s="14"/>
      <c r="L22" s="12"/>
      <c r="M22" s="12"/>
      <c r="N22" s="14"/>
      <c r="O22" s="48"/>
      <c r="P22" s="9"/>
      <c r="Q22" s="106"/>
      <c r="R22" s="46"/>
      <c r="S22" s="110"/>
      <c r="T22" s="21"/>
      <c r="U22" s="106"/>
      <c r="V22" s="106"/>
      <c r="W22" s="53">
        <v>1725646.85</v>
      </c>
      <c r="X22" s="53">
        <v>1725646.85</v>
      </c>
      <c r="Y22" s="33"/>
      <c r="Z22" s="33"/>
      <c r="AA22" s="121">
        <v>1725647</v>
      </c>
      <c r="AB22" s="53">
        <v>1725647</v>
      </c>
      <c r="AC22" s="33">
        <f>AA22/X22-1</f>
        <v>8.6923926501114579E-8</v>
      </c>
      <c r="AD22" s="58">
        <f>AB22/AA22-1</f>
        <v>0</v>
      </c>
      <c r="AE22" s="121">
        <v>1725647</v>
      </c>
      <c r="AF22" s="53">
        <v>1725647</v>
      </c>
      <c r="AG22" s="53">
        <v>1725647</v>
      </c>
      <c r="AH22" s="53">
        <v>1725647</v>
      </c>
      <c r="AI22" s="33">
        <f>AE22/AB22-1</f>
        <v>0</v>
      </c>
      <c r="AJ22" s="58">
        <f>AF22/AE22-1</f>
        <v>0</v>
      </c>
      <c r="AK22" s="53">
        <v>1725647</v>
      </c>
      <c r="AL22" s="53">
        <v>1725647</v>
      </c>
      <c r="AM22" s="53">
        <v>1725647</v>
      </c>
      <c r="AN22" s="53">
        <v>1725647</v>
      </c>
      <c r="AO22" s="33">
        <f t="shared" si="0"/>
        <v>0</v>
      </c>
      <c r="AP22" s="58">
        <f t="shared" si="1"/>
        <v>0</v>
      </c>
      <c r="AQ22" s="146">
        <v>1725647</v>
      </c>
      <c r="AR22" s="147">
        <v>1725647</v>
      </c>
      <c r="AS22" s="147">
        <v>1725647</v>
      </c>
      <c r="AT22" s="155">
        <f t="shared" si="2"/>
        <v>0</v>
      </c>
      <c r="AU22" s="156">
        <f t="shared" si="3"/>
        <v>0</v>
      </c>
      <c r="AV22" s="147">
        <v>1725647</v>
      </c>
      <c r="AW22" s="147">
        <v>1725647</v>
      </c>
      <c r="AX22" s="147"/>
      <c r="AY22" s="147"/>
      <c r="AZ22" s="155">
        <f t="shared" si="4"/>
        <v>0</v>
      </c>
      <c r="BA22" s="156">
        <f t="shared" si="5"/>
        <v>0</v>
      </c>
      <c r="BB22" s="157"/>
      <c r="BC22" s="148" t="s">
        <v>91</v>
      </c>
      <c r="BD22" s="4"/>
      <c r="BE22" s="49"/>
    </row>
    <row r="23" spans="1:57" ht="14.5">
      <c r="A23" s="159"/>
      <c r="B23" s="163" t="s">
        <v>271</v>
      </c>
      <c r="C23" s="5">
        <v>43453</v>
      </c>
      <c r="D23" s="117" t="s">
        <v>272</v>
      </c>
      <c r="E23" s="12"/>
      <c r="F23" s="12"/>
      <c r="G23" s="12"/>
      <c r="H23" s="14"/>
      <c r="I23" s="12"/>
      <c r="J23" s="12"/>
      <c r="K23" s="14"/>
      <c r="L23" s="12"/>
      <c r="M23" s="12"/>
      <c r="N23" s="14"/>
      <c r="O23" s="48"/>
      <c r="P23" s="9"/>
      <c r="Q23" s="106"/>
      <c r="R23" s="46"/>
      <c r="S23" s="110"/>
      <c r="T23" s="21"/>
      <c r="U23" s="106"/>
      <c r="V23" s="106"/>
      <c r="W23" s="53">
        <v>0</v>
      </c>
      <c r="X23" s="53">
        <v>0</v>
      </c>
      <c r="Y23" s="33"/>
      <c r="Z23" s="33"/>
      <c r="AA23" s="121">
        <v>0</v>
      </c>
      <c r="AB23" s="53">
        <v>0</v>
      </c>
      <c r="AC23" s="33"/>
      <c r="AD23" s="58"/>
      <c r="AE23" s="69">
        <v>0</v>
      </c>
      <c r="AF23" s="70">
        <v>483000</v>
      </c>
      <c r="AG23" s="53">
        <v>0</v>
      </c>
      <c r="AH23" s="53">
        <v>1140000</v>
      </c>
      <c r="AI23" s="33"/>
      <c r="AJ23" s="58"/>
      <c r="AK23" s="53">
        <v>0</v>
      </c>
      <c r="AL23" s="53">
        <v>1140000</v>
      </c>
      <c r="AM23" s="53">
        <v>1140000</v>
      </c>
      <c r="AN23" s="53">
        <v>1140000</v>
      </c>
      <c r="AO23" s="33">
        <v>0</v>
      </c>
      <c r="AP23" s="58">
        <v>0</v>
      </c>
      <c r="AQ23" s="146">
        <v>1919728.9300000002</v>
      </c>
      <c r="AR23" s="147">
        <v>1919728.9300000002</v>
      </c>
      <c r="AS23" s="147">
        <v>1919728.9300000002</v>
      </c>
      <c r="AT23" s="155">
        <f t="shared" si="2"/>
        <v>0.6839727456140352</v>
      </c>
      <c r="AU23" s="156">
        <f t="shared" si="3"/>
        <v>-0.40616616117776594</v>
      </c>
      <c r="AV23" s="147">
        <v>1961220.7100000002</v>
      </c>
      <c r="AW23" s="147">
        <v>1961220.7100000002</v>
      </c>
      <c r="AX23" s="147"/>
      <c r="AY23" s="147"/>
      <c r="AZ23" s="155">
        <f t="shared" si="4"/>
        <v>2.1613353506112043E-2</v>
      </c>
      <c r="BA23" s="156">
        <f t="shared" si="5"/>
        <v>0</v>
      </c>
      <c r="BB23" s="157"/>
      <c r="BC23" s="148" t="s">
        <v>297</v>
      </c>
      <c r="BD23" s="4"/>
      <c r="BE23" s="49"/>
    </row>
    <row r="24" spans="1:57" ht="14.5">
      <c r="A24" s="159"/>
      <c r="B24" s="163" t="s">
        <v>276</v>
      </c>
      <c r="C24" s="6">
        <v>42915</v>
      </c>
      <c r="D24" s="13" t="s">
        <v>275</v>
      </c>
      <c r="E24" s="12"/>
      <c r="F24" s="12"/>
      <c r="G24" s="12"/>
      <c r="H24" s="14"/>
      <c r="I24" s="12"/>
      <c r="J24" s="12"/>
      <c r="K24" s="14"/>
      <c r="L24" s="12"/>
      <c r="M24" s="12"/>
      <c r="N24" s="14"/>
      <c r="O24" s="48"/>
      <c r="P24" s="9"/>
      <c r="Q24" s="106"/>
      <c r="R24" s="46"/>
      <c r="S24" s="110"/>
      <c r="T24" s="21"/>
      <c r="U24" s="106"/>
      <c r="V24" s="106"/>
      <c r="W24" s="53">
        <v>0</v>
      </c>
      <c r="X24" s="53">
        <v>0</v>
      </c>
      <c r="Y24" s="33"/>
      <c r="Z24" s="33"/>
      <c r="AA24" s="121">
        <v>0</v>
      </c>
      <c r="AB24" s="53">
        <v>0</v>
      </c>
      <c r="AC24" s="33"/>
      <c r="AD24" s="58"/>
      <c r="AE24" s="69">
        <v>0</v>
      </c>
      <c r="AF24" s="70">
        <v>262000</v>
      </c>
      <c r="AG24" s="70">
        <v>262000</v>
      </c>
      <c r="AH24" s="70">
        <v>262000</v>
      </c>
      <c r="AI24" s="33"/>
      <c r="AJ24" s="58"/>
      <c r="AK24" s="53">
        <v>330824.19</v>
      </c>
      <c r="AL24" s="70">
        <v>262000</v>
      </c>
      <c r="AM24" s="70">
        <v>262000</v>
      </c>
      <c r="AN24" s="70">
        <v>262000</v>
      </c>
      <c r="AO24" s="33">
        <f>AK24/AG24-1</f>
        <v>0.262687748091603</v>
      </c>
      <c r="AP24" s="58">
        <f>AL24/AK24-1</f>
        <v>-0.20803856574091517</v>
      </c>
      <c r="AQ24" s="146">
        <v>330872.36</v>
      </c>
      <c r="AR24" s="147">
        <v>330872.36</v>
      </c>
      <c r="AS24" s="147">
        <v>330872.36</v>
      </c>
      <c r="AT24" s="155">
        <f t="shared" si="2"/>
        <v>0.26287160305343504</v>
      </c>
      <c r="AU24" s="156">
        <f t="shared" si="3"/>
        <v>-0.20815386332058683</v>
      </c>
      <c r="AV24" s="147">
        <v>330872.36</v>
      </c>
      <c r="AW24" s="147">
        <v>330872.36</v>
      </c>
      <c r="AX24" s="147"/>
      <c r="AY24" s="147"/>
      <c r="AZ24" s="155">
        <f t="shared" si="4"/>
        <v>0</v>
      </c>
      <c r="BA24" s="156">
        <f t="shared" si="5"/>
        <v>0</v>
      </c>
      <c r="BB24" s="157"/>
      <c r="BC24" s="148" t="s">
        <v>277</v>
      </c>
      <c r="BD24" s="4"/>
      <c r="BE24" s="49"/>
    </row>
    <row r="25" spans="1:57" ht="30">
      <c r="A25" s="159"/>
      <c r="B25" s="163" t="s">
        <v>288</v>
      </c>
      <c r="C25" s="6">
        <v>43252</v>
      </c>
      <c r="D25" s="13" t="s">
        <v>289</v>
      </c>
      <c r="E25" s="12"/>
      <c r="F25" s="12"/>
      <c r="G25" s="12"/>
      <c r="H25" s="14"/>
      <c r="I25" s="12"/>
      <c r="J25" s="12"/>
      <c r="K25" s="14"/>
      <c r="L25" s="12"/>
      <c r="M25" s="12"/>
      <c r="N25" s="14"/>
      <c r="O25" s="48"/>
      <c r="P25" s="9"/>
      <c r="Q25" s="106"/>
      <c r="R25" s="46"/>
      <c r="S25" s="110"/>
      <c r="T25" s="21"/>
      <c r="U25" s="106"/>
      <c r="V25" s="106"/>
      <c r="W25" s="53">
        <v>0</v>
      </c>
      <c r="X25" s="53">
        <v>0</v>
      </c>
      <c r="Y25" s="33"/>
      <c r="Z25" s="33"/>
      <c r="AA25" s="121">
        <v>0</v>
      </c>
      <c r="AB25" s="53">
        <v>0</v>
      </c>
      <c r="AC25" s="33"/>
      <c r="AD25" s="58"/>
      <c r="AE25" s="69">
        <v>0</v>
      </c>
      <c r="AF25" s="70">
        <v>0</v>
      </c>
      <c r="AG25" s="70">
        <v>244000</v>
      </c>
      <c r="AH25" s="70">
        <v>244000</v>
      </c>
      <c r="AI25" s="33"/>
      <c r="AJ25" s="58"/>
      <c r="AK25" s="70">
        <v>244000</v>
      </c>
      <c r="AL25" s="70">
        <v>244000</v>
      </c>
      <c r="AM25" s="70">
        <v>244000</v>
      </c>
      <c r="AN25" s="70">
        <v>244000</v>
      </c>
      <c r="AO25" s="33">
        <f>AK25/AG25-1</f>
        <v>0</v>
      </c>
      <c r="AP25" s="58">
        <f>AL25/AK25-1</f>
        <v>0</v>
      </c>
      <c r="AQ25" s="146">
        <v>244000</v>
      </c>
      <c r="AR25" s="147">
        <v>244000</v>
      </c>
      <c r="AS25" s="147">
        <v>244000</v>
      </c>
      <c r="AT25" s="155">
        <f t="shared" si="2"/>
        <v>0</v>
      </c>
      <c r="AU25" s="156">
        <f t="shared" si="3"/>
        <v>0</v>
      </c>
      <c r="AV25" s="147">
        <v>244000</v>
      </c>
      <c r="AW25" s="147">
        <v>244000</v>
      </c>
      <c r="AX25" s="147"/>
      <c r="AY25" s="147"/>
      <c r="AZ25" s="155">
        <f t="shared" si="4"/>
        <v>0</v>
      </c>
      <c r="BA25" s="156">
        <f t="shared" si="5"/>
        <v>0</v>
      </c>
      <c r="BB25" s="157"/>
      <c r="BC25" s="148" t="s">
        <v>301</v>
      </c>
      <c r="BD25" s="4"/>
      <c r="BE25" s="49"/>
    </row>
    <row r="26" spans="1:57" ht="30">
      <c r="A26" s="159"/>
      <c r="B26" s="163" t="s">
        <v>302</v>
      </c>
      <c r="C26" s="6">
        <v>43245</v>
      </c>
      <c r="D26" s="13" t="s">
        <v>293</v>
      </c>
      <c r="E26" s="12"/>
      <c r="F26" s="12"/>
      <c r="G26" s="12"/>
      <c r="H26" s="14"/>
      <c r="I26" s="12"/>
      <c r="J26" s="12"/>
      <c r="K26" s="14"/>
      <c r="L26" s="12"/>
      <c r="M26" s="12"/>
      <c r="N26" s="14"/>
      <c r="O26" s="48"/>
      <c r="P26" s="9"/>
      <c r="Q26" s="106"/>
      <c r="R26" s="46"/>
      <c r="S26" s="110"/>
      <c r="T26" s="21"/>
      <c r="U26" s="106"/>
      <c r="V26" s="106"/>
      <c r="W26" s="53">
        <v>0</v>
      </c>
      <c r="X26" s="53">
        <v>0</v>
      </c>
      <c r="Y26" s="33"/>
      <c r="Z26" s="33"/>
      <c r="AA26" s="121">
        <v>0</v>
      </c>
      <c r="AB26" s="53">
        <v>0</v>
      </c>
      <c r="AC26" s="33"/>
      <c r="AD26" s="58"/>
      <c r="AE26" s="69">
        <v>0</v>
      </c>
      <c r="AF26" s="70">
        <v>0</v>
      </c>
      <c r="AG26" s="70">
        <v>0</v>
      </c>
      <c r="AH26" s="70">
        <v>1778000</v>
      </c>
      <c r="AI26" s="33"/>
      <c r="AJ26" s="58"/>
      <c r="AK26" s="70">
        <v>0</v>
      </c>
      <c r="AL26" s="70">
        <v>1778000</v>
      </c>
      <c r="AM26" s="70">
        <v>2037000</v>
      </c>
      <c r="AN26" s="70">
        <v>2037000</v>
      </c>
      <c r="AO26" s="33">
        <v>0</v>
      </c>
      <c r="AP26" s="58">
        <v>0</v>
      </c>
      <c r="AQ26" s="146">
        <v>1200324.3199999998</v>
      </c>
      <c r="AR26" s="147">
        <v>1200324.3199999998</v>
      </c>
      <c r="AS26" s="147">
        <v>1200324.3199999998</v>
      </c>
      <c r="AT26" s="155">
        <f t="shared" si="2"/>
        <v>-0.41073916543937172</v>
      </c>
      <c r="AU26" s="156">
        <f t="shared" si="3"/>
        <v>0.69704134629214232</v>
      </c>
      <c r="AV26" s="147">
        <v>1176180.4599999997</v>
      </c>
      <c r="AW26" s="147">
        <v>1176180.4599999997</v>
      </c>
      <c r="AX26" s="147"/>
      <c r="AY26" s="147"/>
      <c r="AZ26" s="155">
        <f t="shared" si="4"/>
        <v>-2.0114447068772301E-2</v>
      </c>
      <c r="BA26" s="156">
        <f t="shared" si="5"/>
        <v>0</v>
      </c>
      <c r="BB26" s="157"/>
      <c r="BC26" s="148" t="s">
        <v>298</v>
      </c>
      <c r="BD26" s="4"/>
      <c r="BE26" s="49"/>
    </row>
    <row r="27" spans="1:57" ht="20">
      <c r="A27" s="159"/>
      <c r="B27" s="163" t="s">
        <v>303</v>
      </c>
      <c r="C27" s="6">
        <v>43455</v>
      </c>
      <c r="D27" s="13" t="s">
        <v>300</v>
      </c>
      <c r="E27" s="12"/>
      <c r="F27" s="12"/>
      <c r="G27" s="12"/>
      <c r="H27" s="14"/>
      <c r="I27" s="12"/>
      <c r="J27" s="12"/>
      <c r="K27" s="14"/>
      <c r="L27" s="12"/>
      <c r="M27" s="12"/>
      <c r="N27" s="14"/>
      <c r="O27" s="48"/>
      <c r="P27" s="9"/>
      <c r="Q27" s="106"/>
      <c r="R27" s="46"/>
      <c r="S27" s="110"/>
      <c r="T27" s="21"/>
      <c r="U27" s="106"/>
      <c r="V27" s="106"/>
      <c r="W27" s="53">
        <v>0</v>
      </c>
      <c r="X27" s="53">
        <v>0</v>
      </c>
      <c r="Y27" s="33"/>
      <c r="Z27" s="33"/>
      <c r="AA27" s="121">
        <v>0</v>
      </c>
      <c r="AB27" s="53">
        <v>0</v>
      </c>
      <c r="AC27" s="33"/>
      <c r="AD27" s="58"/>
      <c r="AE27" s="69">
        <v>0</v>
      </c>
      <c r="AF27" s="70">
        <v>0</v>
      </c>
      <c r="AG27" s="70">
        <v>0</v>
      </c>
      <c r="AH27" s="70">
        <v>1044000</v>
      </c>
      <c r="AI27" s="33"/>
      <c r="AJ27" s="58"/>
      <c r="AK27" s="70">
        <v>27999.49</v>
      </c>
      <c r="AL27" s="70">
        <v>1044000</v>
      </c>
      <c r="AM27" s="70">
        <v>557000</v>
      </c>
      <c r="AN27" s="70">
        <v>557000</v>
      </c>
      <c r="AO27" s="33">
        <v>0</v>
      </c>
      <c r="AP27" s="58">
        <f>AL27/AK27-1</f>
        <v>36.286393430737483</v>
      </c>
      <c r="AQ27" s="146">
        <v>302079.67000000004</v>
      </c>
      <c r="AR27" s="147">
        <v>302079.67000000004</v>
      </c>
      <c r="AS27" s="147">
        <v>302079.67000000004</v>
      </c>
      <c r="AT27" s="155">
        <f t="shared" si="2"/>
        <v>-0.45766666068222617</v>
      </c>
      <c r="AU27" s="156">
        <f t="shared" si="3"/>
        <v>0.84388442956124754</v>
      </c>
      <c r="AV27" s="147">
        <v>288859.60000000003</v>
      </c>
      <c r="AW27" s="147">
        <v>288859.60000000003</v>
      </c>
      <c r="AX27" s="147"/>
      <c r="AY27" s="147"/>
      <c r="AZ27" s="155">
        <f t="shared" si="4"/>
        <v>-4.3763521060520283E-2</v>
      </c>
      <c r="BA27" s="156">
        <f t="shared" si="5"/>
        <v>0</v>
      </c>
      <c r="BB27" s="157"/>
      <c r="BC27" s="148" t="s">
        <v>343</v>
      </c>
      <c r="BD27" s="4"/>
      <c r="BE27" s="49"/>
    </row>
    <row r="28" spans="1:57" ht="25">
      <c r="A28" s="159"/>
      <c r="B28" s="163" t="s">
        <v>304</v>
      </c>
      <c r="C28" s="6">
        <v>43224</v>
      </c>
      <c r="D28" s="13" t="s">
        <v>307</v>
      </c>
      <c r="E28" s="12"/>
      <c r="F28" s="12"/>
      <c r="G28" s="12"/>
      <c r="H28" s="14"/>
      <c r="I28" s="12"/>
      <c r="J28" s="12"/>
      <c r="K28" s="14"/>
      <c r="L28" s="12"/>
      <c r="M28" s="12"/>
      <c r="N28" s="14"/>
      <c r="O28" s="48"/>
      <c r="P28" s="9"/>
      <c r="Q28" s="106"/>
      <c r="R28" s="46"/>
      <c r="S28" s="110"/>
      <c r="T28" s="21"/>
      <c r="U28" s="106"/>
      <c r="V28" s="106"/>
      <c r="W28" s="53">
        <v>0</v>
      </c>
      <c r="X28" s="53">
        <v>0</v>
      </c>
      <c r="Y28" s="33"/>
      <c r="Z28" s="33"/>
      <c r="AA28" s="121">
        <v>0</v>
      </c>
      <c r="AB28" s="53">
        <v>0</v>
      </c>
      <c r="AC28" s="33"/>
      <c r="AD28" s="58"/>
      <c r="AE28" s="69">
        <v>0</v>
      </c>
      <c r="AF28" s="70">
        <v>0</v>
      </c>
      <c r="AG28" s="70">
        <v>0</v>
      </c>
      <c r="AH28" s="70">
        <v>1216000</v>
      </c>
      <c r="AI28" s="33"/>
      <c r="AJ28" s="58"/>
      <c r="AK28" s="70">
        <v>0</v>
      </c>
      <c r="AL28" s="70">
        <v>1216000</v>
      </c>
      <c r="AM28" s="70">
        <v>1216000</v>
      </c>
      <c r="AN28" s="70">
        <v>1216000</v>
      </c>
      <c r="AO28" s="33">
        <v>0</v>
      </c>
      <c r="AP28" s="58">
        <v>0</v>
      </c>
      <c r="AQ28" s="146">
        <v>1344938.51</v>
      </c>
      <c r="AR28" s="147">
        <v>1344938.51</v>
      </c>
      <c r="AS28" s="147">
        <v>1344938.51</v>
      </c>
      <c r="AT28" s="155">
        <f t="shared" si="2"/>
        <v>0.10603495888157899</v>
      </c>
      <c r="AU28" s="156">
        <f t="shared" si="3"/>
        <v>-9.5869446105755429E-2</v>
      </c>
      <c r="AV28" s="147">
        <v>1345382.62</v>
      </c>
      <c r="AW28" s="147">
        <v>1345382.62</v>
      </c>
      <c r="AX28" s="147"/>
      <c r="AY28" s="147"/>
      <c r="AZ28" s="155">
        <f t="shared" si="4"/>
        <v>3.3020840484376812E-4</v>
      </c>
      <c r="BA28" s="156">
        <f t="shared" si="5"/>
        <v>0</v>
      </c>
      <c r="BB28" s="157"/>
      <c r="BC28" s="148" t="s">
        <v>308</v>
      </c>
      <c r="BD28" s="4"/>
      <c r="BE28" s="49"/>
    </row>
    <row r="29" spans="1:57" ht="14.5">
      <c r="A29" s="159"/>
      <c r="B29" s="163" t="s">
        <v>326</v>
      </c>
      <c r="C29" s="6">
        <v>43800</v>
      </c>
      <c r="D29" s="13" t="s">
        <v>329</v>
      </c>
      <c r="E29" s="12"/>
      <c r="F29" s="12"/>
      <c r="G29" s="12"/>
      <c r="H29" s="14"/>
      <c r="I29" s="12"/>
      <c r="J29" s="12"/>
      <c r="K29" s="14"/>
      <c r="L29" s="12"/>
      <c r="M29" s="12"/>
      <c r="N29" s="14"/>
      <c r="O29" s="48"/>
      <c r="P29" s="9"/>
      <c r="Q29" s="106"/>
      <c r="R29" s="46"/>
      <c r="S29" s="110"/>
      <c r="T29" s="21"/>
      <c r="U29" s="106"/>
      <c r="V29" s="106"/>
      <c r="W29" s="53"/>
      <c r="X29" s="53"/>
      <c r="Y29" s="33"/>
      <c r="Z29" s="33"/>
      <c r="AA29" s="121"/>
      <c r="AB29" s="53"/>
      <c r="AC29" s="33"/>
      <c r="AD29" s="58"/>
      <c r="AE29" s="133" t="s">
        <v>67</v>
      </c>
      <c r="AF29" s="133" t="s">
        <v>67</v>
      </c>
      <c r="AG29" s="133" t="s">
        <v>67</v>
      </c>
      <c r="AH29" s="133" t="s">
        <v>67</v>
      </c>
      <c r="AI29" s="33"/>
      <c r="AJ29" s="58"/>
      <c r="AK29" s="133" t="s">
        <v>67</v>
      </c>
      <c r="AL29" s="133" t="s">
        <v>67</v>
      </c>
      <c r="AM29" s="70">
        <v>1039000</v>
      </c>
      <c r="AN29" s="70">
        <v>5024000</v>
      </c>
      <c r="AO29" s="33"/>
      <c r="AP29" s="58"/>
      <c r="AQ29" s="151" t="s">
        <v>67</v>
      </c>
      <c r="AR29" s="147">
        <v>7022000</v>
      </c>
      <c r="AS29" s="147">
        <v>7156000</v>
      </c>
      <c r="AT29" s="155">
        <f>IFERROR(AQ29/AM29-1,0)</f>
        <v>0</v>
      </c>
      <c r="AU29" s="156">
        <f>IFERROR(AN29/AQ29-1,0)</f>
        <v>0</v>
      </c>
      <c r="AV29" s="152">
        <v>6388895.580000001</v>
      </c>
      <c r="AW29" s="152">
        <v>7661895.580000001</v>
      </c>
      <c r="AX29" s="147"/>
      <c r="AY29" s="147"/>
      <c r="AZ29" s="155">
        <f>IFERROR(AV29/AR29-1,0)</f>
        <v>-9.0160128168612741E-2</v>
      </c>
      <c r="BA29" s="156">
        <f t="shared" si="5"/>
        <v>0.19925196523559396</v>
      </c>
      <c r="BB29" s="157"/>
      <c r="BC29" s="148" t="s">
        <v>333</v>
      </c>
      <c r="BD29" s="4"/>
      <c r="BE29" s="49"/>
    </row>
    <row r="30" spans="1:57" ht="25">
      <c r="A30" s="159"/>
      <c r="B30" s="163" t="s">
        <v>327</v>
      </c>
      <c r="C30" s="6">
        <v>43543</v>
      </c>
      <c r="D30" s="13" t="s">
        <v>330</v>
      </c>
      <c r="E30" s="12"/>
      <c r="F30" s="12"/>
      <c r="G30" s="12"/>
      <c r="H30" s="14"/>
      <c r="I30" s="12"/>
      <c r="J30" s="12"/>
      <c r="K30" s="14"/>
      <c r="L30" s="12"/>
      <c r="M30" s="12"/>
      <c r="N30" s="14"/>
      <c r="O30" s="48"/>
      <c r="P30" s="9"/>
      <c r="Q30" s="106"/>
      <c r="R30" s="46"/>
      <c r="S30" s="110"/>
      <c r="T30" s="21"/>
      <c r="U30" s="106"/>
      <c r="V30" s="106"/>
      <c r="W30" s="53"/>
      <c r="X30" s="53"/>
      <c r="Y30" s="33"/>
      <c r="Z30" s="33"/>
      <c r="AA30" s="121"/>
      <c r="AB30" s="53"/>
      <c r="AC30" s="33"/>
      <c r="AD30" s="58"/>
      <c r="AE30" s="133" t="s">
        <v>67</v>
      </c>
      <c r="AF30" s="133" t="s">
        <v>67</v>
      </c>
      <c r="AG30" s="133" t="s">
        <v>67</v>
      </c>
      <c r="AH30" s="133" t="s">
        <v>67</v>
      </c>
      <c r="AI30" s="33"/>
      <c r="AJ30" s="58"/>
      <c r="AK30" s="133" t="s">
        <v>67</v>
      </c>
      <c r="AL30" s="133" t="s">
        <v>67</v>
      </c>
      <c r="AM30" s="70">
        <v>2318000</v>
      </c>
      <c r="AN30" s="70">
        <v>4120000</v>
      </c>
      <c r="AO30" s="33"/>
      <c r="AP30" s="58"/>
      <c r="AQ30" s="151" t="s">
        <v>67</v>
      </c>
      <c r="AR30" s="147">
        <v>4236000</v>
      </c>
      <c r="AS30" s="147">
        <v>4236000</v>
      </c>
      <c r="AT30" s="155">
        <f>IFERROR(AQ30/AM30-1,0)</f>
        <v>0</v>
      </c>
      <c r="AU30" s="156">
        <f>IFERROR(AN30/AQ30-1,0)</f>
        <v>0</v>
      </c>
      <c r="AV30" s="152">
        <v>5058521.9600000009</v>
      </c>
      <c r="AW30" s="152">
        <v>5058521.9600000009</v>
      </c>
      <c r="AX30" s="147"/>
      <c r="AY30" s="147"/>
      <c r="AZ30" s="155">
        <f>IFERROR(AV30/AR30-1,0)</f>
        <v>0.19417421152030245</v>
      </c>
      <c r="BA30" s="156">
        <f t="shared" si="5"/>
        <v>0</v>
      </c>
      <c r="BB30" s="157"/>
      <c r="BC30" s="148" t="s">
        <v>334</v>
      </c>
      <c r="BD30" s="4"/>
      <c r="BE30" s="49"/>
    </row>
    <row r="31" spans="1:57" ht="40">
      <c r="A31" s="159" t="s">
        <v>255</v>
      </c>
      <c r="B31" s="163" t="s">
        <v>344</v>
      </c>
      <c r="C31" s="6">
        <v>43983</v>
      </c>
      <c r="D31" s="13" t="s">
        <v>345</v>
      </c>
      <c r="E31" s="12"/>
      <c r="F31" s="12"/>
      <c r="G31" s="12"/>
      <c r="H31" s="14"/>
      <c r="I31" s="12"/>
      <c r="J31" s="12"/>
      <c r="K31" s="14"/>
      <c r="L31" s="12"/>
      <c r="M31" s="12"/>
      <c r="N31" s="14"/>
      <c r="O31" s="48"/>
      <c r="P31" s="9"/>
      <c r="Q31" s="106"/>
      <c r="R31" s="46"/>
      <c r="S31" s="110"/>
      <c r="T31" s="21"/>
      <c r="U31" s="106"/>
      <c r="V31" s="106"/>
      <c r="W31" s="53"/>
      <c r="X31" s="53"/>
      <c r="Y31" s="33"/>
      <c r="Z31" s="33"/>
      <c r="AA31" s="121"/>
      <c r="AB31" s="53"/>
      <c r="AC31" s="33"/>
      <c r="AD31" s="58"/>
      <c r="AE31" s="133" t="s">
        <v>67</v>
      </c>
      <c r="AF31" s="133" t="s">
        <v>67</v>
      </c>
      <c r="AG31" s="133" t="s">
        <v>67</v>
      </c>
      <c r="AH31" s="133" t="s">
        <v>67</v>
      </c>
      <c r="AI31" s="33"/>
      <c r="AJ31" s="58"/>
      <c r="AK31" s="133" t="s">
        <v>67</v>
      </c>
      <c r="AL31" s="133" t="s">
        <v>67</v>
      </c>
      <c r="AM31" s="133" t="s">
        <v>67</v>
      </c>
      <c r="AN31" s="133" t="s">
        <v>67</v>
      </c>
      <c r="AO31" s="33"/>
      <c r="AP31" s="58"/>
      <c r="AQ31" s="151" t="s">
        <v>67</v>
      </c>
      <c r="AR31" s="147">
        <v>971000</v>
      </c>
      <c r="AS31" s="147">
        <v>1677000</v>
      </c>
      <c r="AT31" s="155">
        <f>IFERROR(AQ31/AM31-1,0)</f>
        <v>0</v>
      </c>
      <c r="AU31" s="156">
        <f>IFERROR(AN31/AQ31-1,0)</f>
        <v>0</v>
      </c>
      <c r="AV31" s="152" t="s">
        <v>67</v>
      </c>
      <c r="AW31" s="152">
        <v>2842000</v>
      </c>
      <c r="AX31" s="147"/>
      <c r="AY31" s="147"/>
      <c r="AZ31" s="155">
        <f>IFERROR(AV31/AR31-1,0)</f>
        <v>0</v>
      </c>
      <c r="BA31" s="156"/>
      <c r="BB31" s="157"/>
      <c r="BC31" s="148" t="s">
        <v>349</v>
      </c>
      <c r="BD31" s="4"/>
      <c r="BE31" s="49"/>
    </row>
    <row r="32" spans="1:57">
      <c r="A32" s="161"/>
      <c r="B32" s="164"/>
      <c r="C32" s="79"/>
      <c r="D32" s="79"/>
      <c r="E32" s="80"/>
      <c r="F32" s="80"/>
      <c r="G32" s="80"/>
      <c r="H32" s="81"/>
      <c r="I32" s="80"/>
      <c r="J32" s="80"/>
      <c r="K32" s="81"/>
      <c r="L32" s="81"/>
      <c r="M32" s="81"/>
      <c r="N32" s="81"/>
      <c r="O32" s="80"/>
      <c r="P32" s="80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C32" s="44"/>
      <c r="BD32" s="20"/>
    </row>
    <row r="33" spans="1:56">
      <c r="A33" s="177" t="s">
        <v>253</v>
      </c>
      <c r="B33" s="177"/>
      <c r="C33" s="177"/>
      <c r="D33" s="177"/>
      <c r="E33" s="80"/>
      <c r="F33" s="80"/>
      <c r="G33" s="80"/>
      <c r="H33" s="81"/>
      <c r="I33" s="80"/>
      <c r="J33" s="80"/>
      <c r="K33" s="81"/>
      <c r="L33" s="81"/>
      <c r="M33" s="81"/>
      <c r="N33" s="81"/>
      <c r="O33" s="80"/>
      <c r="P33" s="80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C33" s="44"/>
      <c r="BD33" s="20"/>
    </row>
    <row r="34" spans="1:56" ht="14.5">
      <c r="A34" s="160" t="s">
        <v>54</v>
      </c>
      <c r="B34" s="178" t="s">
        <v>254</v>
      </c>
      <c r="C34" s="179"/>
      <c r="D34" s="179"/>
      <c r="E34" s="80"/>
      <c r="F34" s="80"/>
      <c r="G34" s="80"/>
      <c r="H34" s="81"/>
      <c r="I34" s="80"/>
      <c r="J34" s="80"/>
      <c r="K34" s="81"/>
      <c r="L34" s="81"/>
      <c r="M34" s="81"/>
      <c r="N34" s="81"/>
      <c r="O34" s="80"/>
      <c r="P34" s="80"/>
      <c r="Q34" s="80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C34" s="44"/>
      <c r="BD34" s="20"/>
    </row>
    <row r="35" spans="1:56" ht="14.5">
      <c r="A35" s="160" t="s">
        <v>255</v>
      </c>
      <c r="B35" s="178" t="s">
        <v>256</v>
      </c>
      <c r="C35" s="179"/>
      <c r="D35" s="179"/>
      <c r="E35" s="80"/>
      <c r="F35" s="80"/>
      <c r="G35" s="80"/>
      <c r="H35" s="81"/>
      <c r="I35" s="80"/>
      <c r="J35" s="80"/>
      <c r="K35" s="81"/>
      <c r="L35" s="81"/>
      <c r="M35" s="81"/>
      <c r="N35" s="81"/>
      <c r="O35" s="80"/>
      <c r="P35" s="80"/>
      <c r="Q35" s="80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C35" s="44"/>
      <c r="BD35" s="20"/>
    </row>
    <row r="36" spans="1:56" ht="14.5">
      <c r="A36" s="161" t="s">
        <v>42</v>
      </c>
      <c r="B36" s="200" t="s">
        <v>257</v>
      </c>
      <c r="C36" s="179"/>
      <c r="D36" s="179"/>
      <c r="E36" s="82"/>
      <c r="G36" s="82"/>
      <c r="H36" s="83"/>
      <c r="J36" s="82"/>
      <c r="K36" s="83"/>
      <c r="L36" s="83"/>
      <c r="M36" s="83"/>
      <c r="N36" s="83"/>
    </row>
    <row r="37" spans="1:56" ht="14.5">
      <c r="A37" s="161" t="s">
        <v>39</v>
      </c>
      <c r="B37" s="200" t="s">
        <v>258</v>
      </c>
      <c r="C37" s="179"/>
      <c r="D37" s="179"/>
      <c r="E37" s="82"/>
      <c r="F37" s="84"/>
      <c r="G37" s="82"/>
      <c r="H37" s="83"/>
      <c r="I37" s="84"/>
      <c r="J37" s="82"/>
      <c r="K37" s="83"/>
      <c r="L37" s="83"/>
      <c r="M37" s="83"/>
      <c r="N37" s="83"/>
    </row>
    <row r="38" spans="1:56" ht="14.5">
      <c r="A38" s="161" t="s">
        <v>64</v>
      </c>
      <c r="B38" s="200" t="s">
        <v>259</v>
      </c>
      <c r="C38" s="179"/>
      <c r="D38" s="179"/>
      <c r="E38" s="82"/>
      <c r="F38" s="84"/>
      <c r="G38" s="82"/>
      <c r="H38" s="83"/>
      <c r="I38" s="84"/>
      <c r="J38" s="82"/>
      <c r="K38" s="83"/>
      <c r="L38" s="83"/>
      <c r="M38" s="83"/>
      <c r="N38" s="83"/>
    </row>
    <row r="39" spans="1:56">
      <c r="A39" s="161"/>
      <c r="B39" s="164"/>
      <c r="C39" s="79"/>
      <c r="D39" s="79"/>
      <c r="E39" s="82"/>
      <c r="F39" s="84"/>
      <c r="G39" s="82"/>
      <c r="H39" s="83"/>
      <c r="I39" s="84"/>
      <c r="J39" s="82"/>
      <c r="K39" s="112"/>
      <c r="L39" s="83"/>
      <c r="M39" s="83"/>
      <c r="N39" s="83"/>
    </row>
    <row r="40" spans="1:56">
      <c r="A40" s="165" t="s">
        <v>318</v>
      </c>
      <c r="C40" s="105"/>
      <c r="D40" s="79"/>
      <c r="E40" s="82"/>
      <c r="F40" s="82"/>
      <c r="G40" s="82"/>
      <c r="H40" s="83"/>
      <c r="I40" s="82"/>
      <c r="J40" s="82"/>
      <c r="K40" s="83"/>
      <c r="L40" s="83"/>
      <c r="M40" s="83"/>
      <c r="N40" s="83"/>
    </row>
    <row r="41" spans="1:56">
      <c r="A41" s="165" t="s">
        <v>320</v>
      </c>
      <c r="C41" s="105"/>
      <c r="D41" s="79"/>
      <c r="E41" s="82"/>
      <c r="F41" s="84"/>
      <c r="G41" s="82"/>
      <c r="H41" s="83"/>
      <c r="I41" s="84"/>
      <c r="J41" s="82"/>
      <c r="K41" s="83"/>
      <c r="L41" s="83"/>
      <c r="M41" s="83"/>
      <c r="N41" s="83"/>
    </row>
    <row r="42" spans="1:56">
      <c r="A42" s="165" t="s">
        <v>319</v>
      </c>
      <c r="C42" s="105"/>
      <c r="D42" s="79"/>
      <c r="E42" s="82"/>
      <c r="F42" s="82"/>
      <c r="G42" s="82"/>
      <c r="H42" s="83"/>
      <c r="I42" s="82"/>
      <c r="J42" s="82"/>
      <c r="K42" s="83"/>
      <c r="L42" s="83"/>
      <c r="M42" s="83"/>
      <c r="N42" s="83"/>
    </row>
    <row r="43" spans="1:56">
      <c r="A43" s="161"/>
      <c r="B43" s="164"/>
      <c r="C43" s="79"/>
      <c r="D43" s="79"/>
      <c r="E43" s="82"/>
      <c r="G43" s="82"/>
      <c r="H43" s="83"/>
      <c r="J43" s="82"/>
      <c r="K43" s="83"/>
      <c r="L43" s="83"/>
      <c r="M43" s="83"/>
      <c r="N43" s="83"/>
    </row>
    <row r="44" spans="1:56">
      <c r="A44" s="161"/>
      <c r="B44" s="164"/>
      <c r="C44" s="79"/>
      <c r="D44" s="79"/>
      <c r="E44" s="82"/>
      <c r="F44" s="82"/>
      <c r="G44" s="82"/>
      <c r="H44" s="83"/>
      <c r="I44" s="82"/>
      <c r="J44" s="82"/>
      <c r="K44" s="83"/>
      <c r="L44" s="83"/>
      <c r="M44" s="83"/>
      <c r="N44" s="83"/>
    </row>
    <row r="45" spans="1:56">
      <c r="A45" s="161"/>
      <c r="B45" s="164"/>
      <c r="C45" s="79"/>
      <c r="D45" s="79"/>
      <c r="E45" s="82"/>
      <c r="F45" s="82"/>
      <c r="G45" s="82"/>
      <c r="H45" s="83"/>
      <c r="I45" s="82"/>
      <c r="J45" s="82"/>
      <c r="K45" s="83"/>
      <c r="L45" s="83"/>
      <c r="M45" s="83"/>
      <c r="N45" s="83"/>
    </row>
    <row r="46" spans="1:56">
      <c r="D46" s="79"/>
    </row>
    <row r="47" spans="1:56">
      <c r="D47" s="79"/>
    </row>
    <row r="48" spans="1:56">
      <c r="D48" s="79"/>
    </row>
    <row r="49" spans="4:55">
      <c r="D49" s="79"/>
      <c r="BC49" s="23"/>
    </row>
    <row r="50" spans="4:55">
      <c r="D50" s="79"/>
      <c r="BC50" s="23"/>
    </row>
    <row r="51" spans="4:55">
      <c r="D51" s="79"/>
      <c r="BC51" s="23"/>
    </row>
    <row r="52" spans="4:55">
      <c r="D52" s="79"/>
      <c r="BC52" s="23"/>
    </row>
    <row r="53" spans="4:55">
      <c r="D53" s="79"/>
      <c r="BC53" s="23"/>
    </row>
    <row r="54" spans="4:55">
      <c r="D54" s="79"/>
      <c r="BC54" s="23"/>
    </row>
  </sheetData>
  <mergeCells count="19">
    <mergeCell ref="B36:D36"/>
    <mergeCell ref="B37:D37"/>
    <mergeCell ref="AQ1:AU1"/>
    <mergeCell ref="B38:D38"/>
    <mergeCell ref="AA1:AD1"/>
    <mergeCell ref="BC1:BC3"/>
    <mergeCell ref="A33:D33"/>
    <mergeCell ref="B34:D34"/>
    <mergeCell ref="B35:D35"/>
    <mergeCell ref="D1:D3"/>
    <mergeCell ref="E1:R1"/>
    <mergeCell ref="S1:V1"/>
    <mergeCell ref="W1:Z1"/>
    <mergeCell ref="AE1:AJ1"/>
    <mergeCell ref="A1:A3"/>
    <mergeCell ref="B1:B3"/>
    <mergeCell ref="C1:C3"/>
    <mergeCell ref="AK1:AP1"/>
    <mergeCell ref="AV1:BA1"/>
  </mergeCells>
  <pageMargins left="0.45" right="0.2" top="0.5" bottom="0.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F107"/>
  <sheetViews>
    <sheetView tabSelected="1" zoomScale="80" zoomScaleNormal="80" workbookViewId="0">
      <pane xSplit="4" ySplit="3" topLeftCell="AR4" activePane="bottomRight" state="frozen"/>
      <selection activeCell="AQ1" sqref="AQ1:AU1"/>
      <selection pane="topRight" activeCell="AQ1" sqref="AQ1:AU1"/>
      <selection pane="bottomLeft" activeCell="AQ1" sqref="AQ1:AU1"/>
      <selection pane="bottomRight" activeCell="AQ1" sqref="AQ1:AU1"/>
    </sheetView>
  </sheetViews>
  <sheetFormatPr defaultColWidth="9.1796875" defaultRowHeight="12.5"/>
  <cols>
    <col min="1" max="1" width="6.26953125" style="157" bestFit="1" customWidth="1"/>
    <col min="2" max="2" width="8.453125" style="157" customWidth="1"/>
    <col min="3" max="3" width="13.7265625" style="23" customWidth="1"/>
    <col min="4" max="4" width="33.1796875" style="23" customWidth="1"/>
    <col min="5" max="5" width="12.81640625" style="23" hidden="1" customWidth="1"/>
    <col min="6" max="6" width="12.54296875" style="23" hidden="1" customWidth="1"/>
    <col min="7" max="7" width="12.7265625" style="23" hidden="1" customWidth="1"/>
    <col min="8" max="8" width="10.26953125" style="23" hidden="1" customWidth="1"/>
    <col min="9" max="9" width="12.453125" style="23" hidden="1" customWidth="1"/>
    <col min="10" max="11" width="11.81640625" style="23" hidden="1" customWidth="1"/>
    <col min="12" max="12" width="11.7265625" style="23" hidden="1" customWidth="1"/>
    <col min="13" max="13" width="12.453125" style="23" hidden="1" customWidth="1"/>
    <col min="14" max="14" width="11.81640625" style="23" hidden="1" customWidth="1"/>
    <col min="15" max="15" width="2.54296875" style="23" hidden="1" customWidth="1"/>
    <col min="16" max="16" width="15.453125" style="23" hidden="1" customWidth="1"/>
    <col min="17" max="18" width="12.7265625" style="23" hidden="1" customWidth="1"/>
    <col min="19" max="20" width="12.54296875" style="23" hidden="1" customWidth="1"/>
    <col min="21" max="21" width="15.7265625" style="23" hidden="1" customWidth="1"/>
    <col min="22" max="43" width="12.54296875" style="23" hidden="1" customWidth="1"/>
    <col min="44" max="54" width="12.54296875" style="157" customWidth="1"/>
    <col min="55" max="55" width="1.54296875" style="157" customWidth="1"/>
    <col min="56" max="56" width="32.453125" style="153" customWidth="1"/>
    <col min="57" max="57" width="18.7265625" style="20" bestFit="1" customWidth="1"/>
    <col min="58" max="16384" width="9.1796875" style="23"/>
  </cols>
  <sheetData>
    <row r="1" spans="1:57" ht="17.25" customHeight="1">
      <c r="A1" s="188" t="s">
        <v>0</v>
      </c>
      <c r="B1" s="191" t="s">
        <v>1</v>
      </c>
      <c r="C1" s="194" t="s">
        <v>2</v>
      </c>
      <c r="D1" s="180" t="s">
        <v>3</v>
      </c>
      <c r="E1" s="207" t="s">
        <v>251</v>
      </c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8"/>
      <c r="U1" s="208"/>
      <c r="V1" s="208"/>
      <c r="W1" s="208"/>
      <c r="X1" s="208" t="s">
        <v>252</v>
      </c>
      <c r="Y1" s="208"/>
      <c r="Z1" s="208"/>
      <c r="AA1" s="208"/>
      <c r="AB1" s="185" t="s">
        <v>252</v>
      </c>
      <c r="AC1" s="186"/>
      <c r="AD1" s="186"/>
      <c r="AE1" s="187"/>
      <c r="AF1" s="186" t="s">
        <v>252</v>
      </c>
      <c r="AG1" s="186"/>
      <c r="AH1" s="186"/>
      <c r="AI1" s="186"/>
      <c r="AJ1" s="186"/>
      <c r="AK1" s="186"/>
      <c r="AL1" s="185" t="s">
        <v>252</v>
      </c>
      <c r="AM1" s="186"/>
      <c r="AN1" s="186"/>
      <c r="AO1" s="186"/>
      <c r="AP1" s="186"/>
      <c r="AQ1" s="187"/>
      <c r="AR1" s="197" t="s">
        <v>252</v>
      </c>
      <c r="AS1" s="198"/>
      <c r="AT1" s="198"/>
      <c r="AU1" s="198"/>
      <c r="AV1" s="198"/>
      <c r="AW1" s="197" t="s">
        <v>5</v>
      </c>
      <c r="AX1" s="198"/>
      <c r="AY1" s="198"/>
      <c r="AZ1" s="198"/>
      <c r="BA1" s="198"/>
      <c r="BB1" s="199"/>
      <c r="BC1" s="174"/>
      <c r="BD1" s="204" t="s">
        <v>6</v>
      </c>
    </row>
    <row r="2" spans="1:57" ht="17.25" customHeight="1">
      <c r="A2" s="189"/>
      <c r="B2" s="192"/>
      <c r="C2" s="195"/>
      <c r="D2" s="181"/>
      <c r="E2" s="73" t="s">
        <v>7</v>
      </c>
      <c r="F2" s="74" t="s">
        <v>8</v>
      </c>
      <c r="G2" s="75"/>
      <c r="H2" s="2"/>
      <c r="I2" s="77" t="s">
        <v>9</v>
      </c>
      <c r="J2" s="75"/>
      <c r="K2" s="43"/>
      <c r="L2" s="77" t="s">
        <v>10</v>
      </c>
      <c r="M2" s="75"/>
      <c r="N2" s="43"/>
      <c r="O2" s="43"/>
      <c r="P2" s="74" t="s">
        <v>11</v>
      </c>
      <c r="Q2" s="75"/>
      <c r="R2" s="2"/>
      <c r="S2" s="2"/>
      <c r="T2" s="74" t="s">
        <v>12</v>
      </c>
      <c r="U2" s="75"/>
      <c r="V2" s="2"/>
      <c r="W2" s="2"/>
      <c r="X2" s="74" t="s">
        <v>13</v>
      </c>
      <c r="Y2" s="75"/>
      <c r="Z2" s="2"/>
      <c r="AA2" s="2"/>
      <c r="AB2" s="128" t="s">
        <v>14</v>
      </c>
      <c r="AC2" s="72"/>
      <c r="AD2" s="2"/>
      <c r="AE2" s="1"/>
      <c r="AF2" s="138" t="s">
        <v>261</v>
      </c>
      <c r="AG2" s="72"/>
      <c r="AH2" s="72"/>
      <c r="AI2" s="72"/>
      <c r="AJ2" s="2"/>
      <c r="AK2" s="2"/>
      <c r="AL2" s="128" t="s">
        <v>313</v>
      </c>
      <c r="AM2" s="72"/>
      <c r="AN2" s="132"/>
      <c r="AO2" s="132"/>
      <c r="AP2" s="2"/>
      <c r="AQ2" s="1"/>
      <c r="AR2" s="141" t="s">
        <v>336</v>
      </c>
      <c r="AS2" s="142"/>
      <c r="AT2" s="142"/>
      <c r="AU2" s="153"/>
      <c r="AV2" s="154"/>
      <c r="AW2" s="141" t="s">
        <v>350</v>
      </c>
      <c r="AX2" s="142"/>
      <c r="AY2" s="142"/>
      <c r="AZ2" s="142"/>
      <c r="BA2" s="153"/>
      <c r="BB2" s="154"/>
      <c r="BD2" s="205"/>
    </row>
    <row r="3" spans="1:57" ht="66" customHeight="1">
      <c r="A3" s="190"/>
      <c r="B3" s="193"/>
      <c r="C3" s="196"/>
      <c r="D3" s="182"/>
      <c r="E3" s="140" t="s">
        <v>15</v>
      </c>
      <c r="F3" s="140" t="s">
        <v>16</v>
      </c>
      <c r="G3" s="140" t="s">
        <v>17</v>
      </c>
      <c r="H3" s="71" t="s">
        <v>250</v>
      </c>
      <c r="I3" s="140" t="s">
        <v>19</v>
      </c>
      <c r="J3" s="140" t="s">
        <v>20</v>
      </c>
      <c r="K3" s="140" t="s">
        <v>21</v>
      </c>
      <c r="L3" s="140" t="s">
        <v>22</v>
      </c>
      <c r="M3" s="140" t="s">
        <v>23</v>
      </c>
      <c r="N3" s="140" t="s">
        <v>24</v>
      </c>
      <c r="O3" s="140"/>
      <c r="P3" s="140" t="s">
        <v>25</v>
      </c>
      <c r="Q3" s="140" t="s">
        <v>26</v>
      </c>
      <c r="R3" s="140" t="s">
        <v>27</v>
      </c>
      <c r="S3" s="140" t="s">
        <v>28</v>
      </c>
      <c r="T3" s="140" t="s">
        <v>29</v>
      </c>
      <c r="U3" s="140" t="s">
        <v>30</v>
      </c>
      <c r="V3" s="140" t="s">
        <v>31</v>
      </c>
      <c r="W3" s="140" t="s">
        <v>32</v>
      </c>
      <c r="X3" s="140" t="s">
        <v>33</v>
      </c>
      <c r="Y3" s="140" t="s">
        <v>34</v>
      </c>
      <c r="Z3" s="140" t="s">
        <v>35</v>
      </c>
      <c r="AA3" s="140" t="s">
        <v>36</v>
      </c>
      <c r="AB3" s="68" t="s">
        <v>264</v>
      </c>
      <c r="AC3" s="57" t="s">
        <v>267</v>
      </c>
      <c r="AD3" s="57" t="s">
        <v>37</v>
      </c>
      <c r="AE3" s="61" t="s">
        <v>38</v>
      </c>
      <c r="AF3" s="139" t="s">
        <v>265</v>
      </c>
      <c r="AG3" s="57" t="s">
        <v>266</v>
      </c>
      <c r="AH3" s="57" t="s">
        <v>292</v>
      </c>
      <c r="AI3" s="57" t="s">
        <v>291</v>
      </c>
      <c r="AJ3" s="57" t="s">
        <v>262</v>
      </c>
      <c r="AK3" s="135" t="s">
        <v>263</v>
      </c>
      <c r="AL3" s="137" t="s">
        <v>317</v>
      </c>
      <c r="AM3" s="130" t="s">
        <v>323</v>
      </c>
      <c r="AN3" s="130" t="s">
        <v>324</v>
      </c>
      <c r="AO3" s="130" t="s">
        <v>325</v>
      </c>
      <c r="AP3" s="130" t="s">
        <v>315</v>
      </c>
      <c r="AQ3" s="61" t="s">
        <v>316</v>
      </c>
      <c r="AR3" s="144" t="s">
        <v>337</v>
      </c>
      <c r="AS3" s="144" t="s">
        <v>341</v>
      </c>
      <c r="AT3" s="144" t="s">
        <v>338</v>
      </c>
      <c r="AU3" s="144" t="s">
        <v>339</v>
      </c>
      <c r="AV3" s="145" t="s">
        <v>340</v>
      </c>
      <c r="AW3" s="143" t="s">
        <v>351</v>
      </c>
      <c r="AX3" s="144" t="s">
        <v>357</v>
      </c>
      <c r="AY3" s="144" t="s">
        <v>352</v>
      </c>
      <c r="AZ3" s="144" t="s">
        <v>353</v>
      </c>
      <c r="BA3" s="144" t="s">
        <v>354</v>
      </c>
      <c r="BB3" s="145" t="s">
        <v>355</v>
      </c>
      <c r="BD3" s="206"/>
      <c r="BE3" s="3"/>
    </row>
    <row r="4" spans="1:57" ht="33.75" customHeight="1">
      <c r="A4" s="158"/>
      <c r="B4" s="163" t="s">
        <v>248</v>
      </c>
      <c r="C4" s="35">
        <v>40148</v>
      </c>
      <c r="D4" s="115" t="s">
        <v>249</v>
      </c>
      <c r="E4" s="85">
        <v>9057179</v>
      </c>
      <c r="F4" s="34">
        <v>12134740.73</v>
      </c>
      <c r="G4" s="34">
        <v>17740954.73</v>
      </c>
      <c r="H4" s="45">
        <v>0.95877267414059064</v>
      </c>
      <c r="I4" s="9">
        <v>17671482</v>
      </c>
      <c r="J4" s="9">
        <v>17671482</v>
      </c>
      <c r="K4" s="86">
        <v>3.9313471275357337E-3</v>
      </c>
      <c r="L4" s="9">
        <v>17671482</v>
      </c>
      <c r="M4" s="9">
        <v>17671482</v>
      </c>
      <c r="N4" s="86">
        <v>0</v>
      </c>
      <c r="O4" s="9"/>
      <c r="P4" s="9">
        <v>17671482</v>
      </c>
      <c r="Q4" s="9">
        <v>17671482</v>
      </c>
      <c r="R4" s="33">
        <v>0</v>
      </c>
      <c r="S4" s="10">
        <v>0</v>
      </c>
      <c r="T4" s="24">
        <v>17671482</v>
      </c>
      <c r="U4" s="24">
        <v>17671482</v>
      </c>
      <c r="V4" s="33">
        <v>0</v>
      </c>
      <c r="W4" s="10">
        <v>0</v>
      </c>
      <c r="X4" s="52">
        <v>17671482</v>
      </c>
      <c r="Y4" s="52">
        <v>17671482</v>
      </c>
      <c r="Z4" s="33">
        <v>0</v>
      </c>
      <c r="AA4" s="10">
        <v>0</v>
      </c>
      <c r="AB4" s="62">
        <v>17671482</v>
      </c>
      <c r="AC4" s="52">
        <v>17671482</v>
      </c>
      <c r="AD4" s="33">
        <v>0</v>
      </c>
      <c r="AE4" s="42">
        <v>0</v>
      </c>
      <c r="AF4" s="52">
        <v>17671482</v>
      </c>
      <c r="AG4" s="52">
        <v>17671482</v>
      </c>
      <c r="AH4" s="52">
        <v>17671482</v>
      </c>
      <c r="AI4" s="52">
        <v>17671482</v>
      </c>
      <c r="AJ4" s="33">
        <v>0</v>
      </c>
      <c r="AK4" s="10">
        <v>0</v>
      </c>
      <c r="AL4" s="62">
        <v>17671482</v>
      </c>
      <c r="AM4" s="52">
        <v>17671482</v>
      </c>
      <c r="AN4" s="52">
        <v>17671482</v>
      </c>
      <c r="AO4" s="52">
        <v>17671482</v>
      </c>
      <c r="AP4" s="33">
        <f t="shared" ref="AP4:AP12" si="0">AL4/AH4-1</f>
        <v>0</v>
      </c>
      <c r="AQ4" s="58">
        <f t="shared" ref="AQ4:AQ12" si="1">AM4/AL4-1</f>
        <v>0</v>
      </c>
      <c r="AR4" s="146">
        <v>17671482</v>
      </c>
      <c r="AS4" s="147">
        <v>17671482</v>
      </c>
      <c r="AT4" s="147">
        <v>17671482</v>
      </c>
      <c r="AU4" s="155">
        <f t="shared" ref="AU4:AU12" si="2">AR4/AN4-1</f>
        <v>0</v>
      </c>
      <c r="AV4" s="156">
        <f t="shared" ref="AV4:AV12" si="3">AO4/AR4-1</f>
        <v>0</v>
      </c>
      <c r="AW4" s="146">
        <v>17671482</v>
      </c>
      <c r="AX4" s="147">
        <v>17671482</v>
      </c>
      <c r="AY4" s="147"/>
      <c r="AZ4" s="147"/>
      <c r="BA4" s="155">
        <f t="shared" ref="BA4:BA12" si="4">AW4/AS4-1</f>
        <v>0</v>
      </c>
      <c r="BB4" s="156">
        <f t="shared" ref="BB4:BB12" si="5">AX4/AW4-1</f>
        <v>0</v>
      </c>
      <c r="BD4" s="150"/>
      <c r="BE4" s="27"/>
    </row>
    <row r="5" spans="1:57" ht="33.75" customHeight="1">
      <c r="A5" s="158"/>
      <c r="B5" s="163" t="s">
        <v>246</v>
      </c>
      <c r="C5" s="35">
        <v>39814</v>
      </c>
      <c r="D5" s="115" t="s">
        <v>247</v>
      </c>
      <c r="E5" s="7">
        <v>11979500</v>
      </c>
      <c r="F5" s="34">
        <v>8402687.4800000004</v>
      </c>
      <c r="G5" s="34">
        <v>8402687.4800000004</v>
      </c>
      <c r="H5" s="45">
        <v>-0.29857778037480698</v>
      </c>
      <c r="I5" s="9">
        <v>8402687.4800000004</v>
      </c>
      <c r="J5" s="9">
        <v>8402687.4800000004</v>
      </c>
      <c r="K5" s="86">
        <v>0</v>
      </c>
      <c r="L5" s="9">
        <v>8402687.4800000004</v>
      </c>
      <c r="M5" s="9">
        <v>8402687.4800000004</v>
      </c>
      <c r="N5" s="86">
        <v>0</v>
      </c>
      <c r="O5" s="9"/>
      <c r="P5" s="9">
        <v>8402687.4800000004</v>
      </c>
      <c r="Q5" s="9">
        <v>8402687.4800000004</v>
      </c>
      <c r="R5" s="33">
        <v>0</v>
      </c>
      <c r="S5" s="10">
        <v>0</v>
      </c>
      <c r="T5" s="24">
        <v>8402687.4800000004</v>
      </c>
      <c r="U5" s="24">
        <v>8402687.4800000004</v>
      </c>
      <c r="V5" s="33">
        <v>0</v>
      </c>
      <c r="W5" s="10">
        <v>0</v>
      </c>
      <c r="X5" s="52">
        <v>8402687.4800000004</v>
      </c>
      <c r="Y5" s="52">
        <v>8402687.4800000004</v>
      </c>
      <c r="Z5" s="33">
        <v>0</v>
      </c>
      <c r="AA5" s="10">
        <v>0</v>
      </c>
      <c r="AB5" s="62">
        <v>8402687</v>
      </c>
      <c r="AC5" s="52">
        <v>8402687</v>
      </c>
      <c r="AD5" s="33">
        <v>-5.7124580843392891E-8</v>
      </c>
      <c r="AE5" s="42">
        <v>0</v>
      </c>
      <c r="AF5" s="52">
        <v>8402687</v>
      </c>
      <c r="AG5" s="52">
        <v>8402687</v>
      </c>
      <c r="AH5" s="52">
        <v>8402687</v>
      </c>
      <c r="AI5" s="52">
        <v>8402687</v>
      </c>
      <c r="AJ5" s="33">
        <v>-5.7124580843392891E-8</v>
      </c>
      <c r="AK5" s="10">
        <v>0</v>
      </c>
      <c r="AL5" s="62">
        <v>8402687</v>
      </c>
      <c r="AM5" s="52">
        <v>8402687</v>
      </c>
      <c r="AN5" s="52">
        <v>8402687</v>
      </c>
      <c r="AO5" s="52">
        <v>8402687</v>
      </c>
      <c r="AP5" s="33">
        <f t="shared" si="0"/>
        <v>0</v>
      </c>
      <c r="AQ5" s="58">
        <f t="shared" si="1"/>
        <v>0</v>
      </c>
      <c r="AR5" s="146">
        <v>8402687</v>
      </c>
      <c r="AS5" s="147">
        <v>8402687</v>
      </c>
      <c r="AT5" s="147">
        <v>8402687</v>
      </c>
      <c r="AU5" s="155">
        <f t="shared" si="2"/>
        <v>0</v>
      </c>
      <c r="AV5" s="156">
        <f t="shared" si="3"/>
        <v>0</v>
      </c>
      <c r="AW5" s="146">
        <v>8402687</v>
      </c>
      <c r="AX5" s="147">
        <v>8402687</v>
      </c>
      <c r="AY5" s="147"/>
      <c r="AZ5" s="147"/>
      <c r="BA5" s="155">
        <f t="shared" si="4"/>
        <v>0</v>
      </c>
      <c r="BB5" s="156">
        <f t="shared" si="5"/>
        <v>0</v>
      </c>
      <c r="BD5" s="150"/>
      <c r="BE5" s="27"/>
    </row>
    <row r="6" spans="1:57" ht="33.75" customHeight="1">
      <c r="A6" s="158"/>
      <c r="B6" s="163" t="s">
        <v>244</v>
      </c>
      <c r="C6" s="35">
        <v>39965</v>
      </c>
      <c r="D6" s="115" t="s">
        <v>245</v>
      </c>
      <c r="E6" s="7">
        <v>13558697</v>
      </c>
      <c r="F6" s="34">
        <v>12384562</v>
      </c>
      <c r="G6" s="34">
        <v>14833730</v>
      </c>
      <c r="H6" s="78">
        <v>9.4038018550012481E-2</v>
      </c>
      <c r="I6" s="9">
        <v>13742803</v>
      </c>
      <c r="J6" s="9">
        <v>13742803</v>
      </c>
      <c r="K6" s="86">
        <v>7.9381695277157105E-2</v>
      </c>
      <c r="L6" s="9">
        <v>13742803</v>
      </c>
      <c r="M6" s="9">
        <v>13742803</v>
      </c>
      <c r="N6" s="86">
        <v>0</v>
      </c>
      <c r="O6" s="9"/>
      <c r="P6" s="9">
        <v>13742803</v>
      </c>
      <c r="Q6" s="9">
        <v>13742803</v>
      </c>
      <c r="R6" s="33">
        <v>0</v>
      </c>
      <c r="S6" s="10">
        <v>0</v>
      </c>
      <c r="T6" s="24">
        <v>13742803</v>
      </c>
      <c r="U6" s="24">
        <v>13742803</v>
      </c>
      <c r="V6" s="33">
        <v>0</v>
      </c>
      <c r="W6" s="10">
        <v>0</v>
      </c>
      <c r="X6" s="52">
        <v>13742803</v>
      </c>
      <c r="Y6" s="52">
        <v>13742803</v>
      </c>
      <c r="Z6" s="33">
        <v>0</v>
      </c>
      <c r="AA6" s="10">
        <v>0</v>
      </c>
      <c r="AB6" s="62">
        <v>13742804</v>
      </c>
      <c r="AC6" s="52">
        <v>13742804</v>
      </c>
      <c r="AD6" s="33">
        <v>7.2765359515614136E-8</v>
      </c>
      <c r="AE6" s="42">
        <v>0</v>
      </c>
      <c r="AF6" s="52">
        <v>13742804</v>
      </c>
      <c r="AG6" s="52">
        <v>13742804</v>
      </c>
      <c r="AH6" s="52">
        <v>13742804</v>
      </c>
      <c r="AI6" s="52">
        <v>13742804</v>
      </c>
      <c r="AJ6" s="33">
        <v>7.2765359515614136E-8</v>
      </c>
      <c r="AK6" s="10">
        <v>0</v>
      </c>
      <c r="AL6" s="62">
        <v>13742804</v>
      </c>
      <c r="AM6" s="52">
        <v>13742804</v>
      </c>
      <c r="AN6" s="52">
        <v>13742804</v>
      </c>
      <c r="AO6" s="52">
        <v>13742804</v>
      </c>
      <c r="AP6" s="33">
        <f t="shared" si="0"/>
        <v>0</v>
      </c>
      <c r="AQ6" s="58">
        <f t="shared" si="1"/>
        <v>0</v>
      </c>
      <c r="AR6" s="146">
        <v>13742804</v>
      </c>
      <c r="AS6" s="147">
        <v>13742804</v>
      </c>
      <c r="AT6" s="147">
        <v>13742804</v>
      </c>
      <c r="AU6" s="155">
        <f t="shared" si="2"/>
        <v>0</v>
      </c>
      <c r="AV6" s="156">
        <f t="shared" si="3"/>
        <v>0</v>
      </c>
      <c r="AW6" s="146">
        <v>13742804</v>
      </c>
      <c r="AX6" s="147">
        <v>13742804</v>
      </c>
      <c r="AY6" s="147"/>
      <c r="AZ6" s="147"/>
      <c r="BA6" s="155">
        <f t="shared" si="4"/>
        <v>0</v>
      </c>
      <c r="BB6" s="156">
        <f t="shared" si="5"/>
        <v>0</v>
      </c>
      <c r="BD6" s="150"/>
      <c r="BE6" s="27"/>
    </row>
    <row r="7" spans="1:57">
      <c r="A7" s="158"/>
      <c r="B7" s="163" t="s">
        <v>242</v>
      </c>
      <c r="C7" s="35">
        <v>39965</v>
      </c>
      <c r="D7" s="115" t="s">
        <v>243</v>
      </c>
      <c r="E7" s="7">
        <v>5012222</v>
      </c>
      <c r="F7" s="34">
        <v>11580312.940000001</v>
      </c>
      <c r="G7" s="34">
        <v>11580312.940000001</v>
      </c>
      <c r="H7" s="45">
        <v>1.3104150095506548</v>
      </c>
      <c r="I7" s="9">
        <v>11580312.940000001</v>
      </c>
      <c r="J7" s="9">
        <v>11580312.940000001</v>
      </c>
      <c r="K7" s="86">
        <v>0</v>
      </c>
      <c r="L7" s="9">
        <v>11580312.940000001</v>
      </c>
      <c r="M7" s="9">
        <v>11580312.940000001</v>
      </c>
      <c r="N7" s="86">
        <v>0</v>
      </c>
      <c r="O7" s="9"/>
      <c r="P7" s="9">
        <v>11580312.940000001</v>
      </c>
      <c r="Q7" s="9">
        <v>11580312.940000001</v>
      </c>
      <c r="R7" s="33">
        <v>0</v>
      </c>
      <c r="S7" s="10">
        <v>0</v>
      </c>
      <c r="T7" s="24">
        <v>11580312.940000001</v>
      </c>
      <c r="U7" s="24">
        <v>11580312.940000001</v>
      </c>
      <c r="V7" s="33">
        <v>0</v>
      </c>
      <c r="W7" s="10">
        <v>0</v>
      </c>
      <c r="X7" s="52">
        <v>11580312.940000001</v>
      </c>
      <c r="Y7" s="52">
        <v>11580312.940000001</v>
      </c>
      <c r="Z7" s="33">
        <v>0</v>
      </c>
      <c r="AA7" s="10">
        <v>0</v>
      </c>
      <c r="AB7" s="62">
        <v>11580311</v>
      </c>
      <c r="AC7" s="52">
        <v>11580311</v>
      </c>
      <c r="AD7" s="33">
        <v>-1.6752569742539691E-7</v>
      </c>
      <c r="AE7" s="42">
        <v>0</v>
      </c>
      <c r="AF7" s="52">
        <v>11580311</v>
      </c>
      <c r="AG7" s="52">
        <v>11580311</v>
      </c>
      <c r="AH7" s="52">
        <v>11580311</v>
      </c>
      <c r="AI7" s="52">
        <v>11580311</v>
      </c>
      <c r="AJ7" s="33">
        <v>-1.6752569742539691E-7</v>
      </c>
      <c r="AK7" s="10">
        <v>0</v>
      </c>
      <c r="AL7" s="62">
        <v>11580311</v>
      </c>
      <c r="AM7" s="52">
        <v>11580311</v>
      </c>
      <c r="AN7" s="52">
        <v>11580311</v>
      </c>
      <c r="AO7" s="52">
        <v>11580311</v>
      </c>
      <c r="AP7" s="33">
        <f t="shared" si="0"/>
        <v>0</v>
      </c>
      <c r="AQ7" s="58">
        <f t="shared" si="1"/>
        <v>0</v>
      </c>
      <c r="AR7" s="146">
        <v>11580311</v>
      </c>
      <c r="AS7" s="147">
        <v>11580311</v>
      </c>
      <c r="AT7" s="147">
        <v>11580311</v>
      </c>
      <c r="AU7" s="155">
        <f t="shared" si="2"/>
        <v>0</v>
      </c>
      <c r="AV7" s="156">
        <f t="shared" si="3"/>
        <v>0</v>
      </c>
      <c r="AW7" s="146">
        <v>11580311</v>
      </c>
      <c r="AX7" s="147">
        <v>11580311</v>
      </c>
      <c r="AY7" s="147"/>
      <c r="AZ7" s="147"/>
      <c r="BA7" s="155">
        <f t="shared" si="4"/>
        <v>0</v>
      </c>
      <c r="BB7" s="156">
        <f t="shared" si="5"/>
        <v>0</v>
      </c>
      <c r="BD7" s="149"/>
      <c r="BE7" s="27"/>
    </row>
    <row r="8" spans="1:57" ht="33.75" customHeight="1">
      <c r="A8" s="158"/>
      <c r="B8" s="163" t="s">
        <v>240</v>
      </c>
      <c r="C8" s="35">
        <v>40148</v>
      </c>
      <c r="D8" s="115" t="s">
        <v>241</v>
      </c>
      <c r="E8" s="7">
        <v>2111061</v>
      </c>
      <c r="F8" s="34">
        <v>2981232</v>
      </c>
      <c r="G8" s="34">
        <v>2981232</v>
      </c>
      <c r="H8" s="45">
        <v>0.41219604739038807</v>
      </c>
      <c r="I8" s="9">
        <v>2981232</v>
      </c>
      <c r="J8" s="9">
        <v>2981232</v>
      </c>
      <c r="K8" s="86">
        <v>0</v>
      </c>
      <c r="L8" s="9">
        <v>2981232</v>
      </c>
      <c r="M8" s="9">
        <v>2981232</v>
      </c>
      <c r="N8" s="86">
        <v>0</v>
      </c>
      <c r="O8" s="9"/>
      <c r="P8" s="9">
        <v>2981232</v>
      </c>
      <c r="Q8" s="9">
        <v>2981232</v>
      </c>
      <c r="R8" s="33">
        <v>0</v>
      </c>
      <c r="S8" s="10">
        <v>0</v>
      </c>
      <c r="T8" s="24">
        <v>2981232</v>
      </c>
      <c r="U8" s="24">
        <v>2981232</v>
      </c>
      <c r="V8" s="33">
        <v>0</v>
      </c>
      <c r="W8" s="10">
        <v>0</v>
      </c>
      <c r="X8" s="52">
        <v>2981232</v>
      </c>
      <c r="Y8" s="52">
        <v>2981232</v>
      </c>
      <c r="Z8" s="33">
        <v>0</v>
      </c>
      <c r="AA8" s="10">
        <v>0</v>
      </c>
      <c r="AB8" s="62">
        <v>2981768</v>
      </c>
      <c r="AC8" s="52">
        <v>2981768</v>
      </c>
      <c r="AD8" s="33">
        <v>1.7979144192725727E-4</v>
      </c>
      <c r="AE8" s="42">
        <v>0</v>
      </c>
      <c r="AF8" s="52">
        <v>2981768</v>
      </c>
      <c r="AG8" s="52">
        <v>2981768</v>
      </c>
      <c r="AH8" s="52">
        <v>2981768</v>
      </c>
      <c r="AI8" s="52">
        <v>2981768</v>
      </c>
      <c r="AJ8" s="33">
        <v>1.7979144192725727E-4</v>
      </c>
      <c r="AK8" s="10">
        <v>0</v>
      </c>
      <c r="AL8" s="62">
        <v>2981768</v>
      </c>
      <c r="AM8" s="52">
        <v>2981768</v>
      </c>
      <c r="AN8" s="52">
        <v>2981768</v>
      </c>
      <c r="AO8" s="52">
        <v>2981768</v>
      </c>
      <c r="AP8" s="33">
        <f t="shared" si="0"/>
        <v>0</v>
      </c>
      <c r="AQ8" s="58">
        <f t="shared" si="1"/>
        <v>0</v>
      </c>
      <c r="AR8" s="146">
        <v>2981768</v>
      </c>
      <c r="AS8" s="147">
        <v>2981768</v>
      </c>
      <c r="AT8" s="147">
        <v>2981768</v>
      </c>
      <c r="AU8" s="155">
        <f t="shared" si="2"/>
        <v>0</v>
      </c>
      <c r="AV8" s="156">
        <f t="shared" si="3"/>
        <v>0</v>
      </c>
      <c r="AW8" s="146">
        <v>2981768</v>
      </c>
      <c r="AX8" s="147">
        <v>2981768</v>
      </c>
      <c r="AY8" s="147"/>
      <c r="AZ8" s="147"/>
      <c r="BA8" s="155">
        <f t="shared" si="4"/>
        <v>0</v>
      </c>
      <c r="BB8" s="156">
        <f t="shared" si="5"/>
        <v>0</v>
      </c>
      <c r="BD8" s="150" t="s">
        <v>184</v>
      </c>
      <c r="BE8" s="27"/>
    </row>
    <row r="9" spans="1:57" ht="25">
      <c r="A9" s="158"/>
      <c r="B9" s="163" t="s">
        <v>237</v>
      </c>
      <c r="C9" s="35">
        <v>39965</v>
      </c>
      <c r="D9" s="13" t="s">
        <v>239</v>
      </c>
      <c r="E9" s="22">
        <v>17101764</v>
      </c>
      <c r="F9" s="34">
        <v>5339018.68</v>
      </c>
      <c r="G9" s="34">
        <v>6524013.6799999997</v>
      </c>
      <c r="H9" s="45">
        <v>-0.61851808503497074</v>
      </c>
      <c r="I9" s="9">
        <v>5997609</v>
      </c>
      <c r="J9" s="9">
        <v>27373809</v>
      </c>
      <c r="K9" s="86">
        <v>-0.76166949656147598</v>
      </c>
      <c r="L9" s="9">
        <v>20890772</v>
      </c>
      <c r="M9" s="9">
        <v>32463272</v>
      </c>
      <c r="N9" s="86">
        <v>-0.15677603292730324</v>
      </c>
      <c r="O9" s="9"/>
      <c r="P9" s="9">
        <v>29567877</v>
      </c>
      <c r="Q9" s="9">
        <v>34986877</v>
      </c>
      <c r="R9" s="33">
        <v>8.0152089904623747E-2</v>
      </c>
      <c r="S9" s="10">
        <v>0.18327321910869698</v>
      </c>
      <c r="T9" s="24">
        <v>36928458</v>
      </c>
      <c r="U9" s="24">
        <v>36928458</v>
      </c>
      <c r="V9" s="33">
        <v>5.549455014232918E-2</v>
      </c>
      <c r="W9" s="10">
        <v>0</v>
      </c>
      <c r="X9" s="52">
        <v>37028625</v>
      </c>
      <c r="Y9" s="52">
        <v>37028625</v>
      </c>
      <c r="Z9" s="33">
        <v>2.7124609427233715E-3</v>
      </c>
      <c r="AA9" s="10">
        <v>0</v>
      </c>
      <c r="AB9" s="62">
        <v>37028625</v>
      </c>
      <c r="AC9" s="52">
        <v>37028625</v>
      </c>
      <c r="AD9" s="33">
        <v>0</v>
      </c>
      <c r="AE9" s="42">
        <v>0</v>
      </c>
      <c r="AF9" s="52">
        <v>37028625</v>
      </c>
      <c r="AG9" s="52">
        <v>37028625</v>
      </c>
      <c r="AH9" s="52">
        <v>37028625</v>
      </c>
      <c r="AI9" s="52">
        <v>37028625</v>
      </c>
      <c r="AJ9" s="33">
        <v>0</v>
      </c>
      <c r="AK9" s="10">
        <v>0</v>
      </c>
      <c r="AL9" s="62">
        <v>37028625</v>
      </c>
      <c r="AM9" s="52">
        <v>37028625</v>
      </c>
      <c r="AN9" s="52">
        <v>37028625</v>
      </c>
      <c r="AO9" s="52">
        <v>37028625</v>
      </c>
      <c r="AP9" s="33">
        <f t="shared" si="0"/>
        <v>0</v>
      </c>
      <c r="AQ9" s="58">
        <f t="shared" si="1"/>
        <v>0</v>
      </c>
      <c r="AR9" s="146">
        <v>37028625</v>
      </c>
      <c r="AS9" s="147">
        <v>37028625</v>
      </c>
      <c r="AT9" s="147">
        <v>37028625</v>
      </c>
      <c r="AU9" s="155">
        <f t="shared" si="2"/>
        <v>0</v>
      </c>
      <c r="AV9" s="156">
        <f t="shared" si="3"/>
        <v>0</v>
      </c>
      <c r="AW9" s="146">
        <v>37028625</v>
      </c>
      <c r="AX9" s="147">
        <v>37028625</v>
      </c>
      <c r="AY9" s="147"/>
      <c r="AZ9" s="147"/>
      <c r="BA9" s="155">
        <f t="shared" si="4"/>
        <v>0</v>
      </c>
      <c r="BB9" s="156">
        <f t="shared" si="5"/>
        <v>0</v>
      </c>
      <c r="BD9" s="150" t="s">
        <v>238</v>
      </c>
      <c r="BE9" s="27"/>
    </row>
    <row r="10" spans="1:57">
      <c r="A10" s="159"/>
      <c r="B10" s="163" t="s">
        <v>235</v>
      </c>
      <c r="C10" s="35">
        <v>39934</v>
      </c>
      <c r="D10" s="117" t="s">
        <v>236</v>
      </c>
      <c r="E10" s="87">
        <v>64397</v>
      </c>
      <c r="F10" s="34">
        <v>64769</v>
      </c>
      <c r="G10" s="34">
        <v>82956</v>
      </c>
      <c r="H10" s="45">
        <v>0.28819665512368586</v>
      </c>
      <c r="I10" s="9">
        <v>77750</v>
      </c>
      <c r="J10" s="9">
        <v>77750</v>
      </c>
      <c r="K10" s="86">
        <v>6.6958199356913273E-2</v>
      </c>
      <c r="L10" s="9">
        <v>77750</v>
      </c>
      <c r="M10" s="9">
        <v>77750</v>
      </c>
      <c r="N10" s="86">
        <v>0</v>
      </c>
      <c r="O10" s="9"/>
      <c r="P10" s="9">
        <v>77750</v>
      </c>
      <c r="Q10" s="9">
        <v>77750</v>
      </c>
      <c r="R10" s="33">
        <v>0</v>
      </c>
      <c r="S10" s="10">
        <v>0</v>
      </c>
      <c r="T10" s="24">
        <v>77750</v>
      </c>
      <c r="U10" s="24">
        <v>77750</v>
      </c>
      <c r="V10" s="33">
        <v>0</v>
      </c>
      <c r="W10" s="10">
        <v>0</v>
      </c>
      <c r="X10" s="52">
        <v>77750</v>
      </c>
      <c r="Y10" s="52">
        <v>77750</v>
      </c>
      <c r="Z10" s="33">
        <v>0</v>
      </c>
      <c r="AA10" s="10">
        <v>0</v>
      </c>
      <c r="AB10" s="62">
        <v>77750</v>
      </c>
      <c r="AC10" s="52">
        <v>77750</v>
      </c>
      <c r="AD10" s="33">
        <v>0</v>
      </c>
      <c r="AE10" s="42">
        <v>0</v>
      </c>
      <c r="AF10" s="52">
        <v>77750</v>
      </c>
      <c r="AG10" s="52">
        <v>77750</v>
      </c>
      <c r="AH10" s="52">
        <v>77750</v>
      </c>
      <c r="AI10" s="52">
        <v>77750</v>
      </c>
      <c r="AJ10" s="33">
        <v>0</v>
      </c>
      <c r="AK10" s="10">
        <v>0</v>
      </c>
      <c r="AL10" s="62">
        <v>77750</v>
      </c>
      <c r="AM10" s="52">
        <v>77750</v>
      </c>
      <c r="AN10" s="52">
        <v>77750</v>
      </c>
      <c r="AO10" s="52">
        <v>77750</v>
      </c>
      <c r="AP10" s="33">
        <f t="shared" si="0"/>
        <v>0</v>
      </c>
      <c r="AQ10" s="58">
        <f t="shared" si="1"/>
        <v>0</v>
      </c>
      <c r="AR10" s="146">
        <v>77750</v>
      </c>
      <c r="AS10" s="147">
        <v>77750</v>
      </c>
      <c r="AT10" s="147">
        <v>77750</v>
      </c>
      <c r="AU10" s="155">
        <f t="shared" si="2"/>
        <v>0</v>
      </c>
      <c r="AV10" s="156">
        <f t="shared" si="3"/>
        <v>0</v>
      </c>
      <c r="AW10" s="146">
        <v>77750</v>
      </c>
      <c r="AX10" s="147">
        <v>77750</v>
      </c>
      <c r="AY10" s="147"/>
      <c r="AZ10" s="147"/>
      <c r="BA10" s="155">
        <f t="shared" si="4"/>
        <v>0</v>
      </c>
      <c r="BB10" s="156">
        <f t="shared" si="5"/>
        <v>0</v>
      </c>
      <c r="BD10" s="150" t="s">
        <v>219</v>
      </c>
      <c r="BE10" s="27"/>
    </row>
    <row r="11" spans="1:57" ht="38.25" customHeight="1">
      <c r="A11" s="158"/>
      <c r="B11" s="163" t="s">
        <v>233</v>
      </c>
      <c r="C11" s="35">
        <v>39630</v>
      </c>
      <c r="D11" s="117" t="s">
        <v>234</v>
      </c>
      <c r="E11" s="22">
        <v>6374367</v>
      </c>
      <c r="F11" s="34">
        <v>6406782</v>
      </c>
      <c r="G11" s="34">
        <v>6406782</v>
      </c>
      <c r="H11" s="88">
        <v>5.0852108138736973E-3</v>
      </c>
      <c r="I11" s="9">
        <v>9655697</v>
      </c>
      <c r="J11" s="9">
        <v>9655697</v>
      </c>
      <c r="K11" s="86">
        <v>-0.33647648636861738</v>
      </c>
      <c r="L11" s="9">
        <v>9655697</v>
      </c>
      <c r="M11" s="9">
        <v>9655697</v>
      </c>
      <c r="N11" s="86">
        <v>0</v>
      </c>
      <c r="O11" s="9"/>
      <c r="P11" s="9">
        <v>9655697</v>
      </c>
      <c r="Q11" s="9">
        <v>9655697</v>
      </c>
      <c r="R11" s="33">
        <v>0</v>
      </c>
      <c r="S11" s="10">
        <v>0</v>
      </c>
      <c r="T11" s="24">
        <v>9655697</v>
      </c>
      <c r="U11" s="24">
        <v>9655697</v>
      </c>
      <c r="V11" s="33">
        <v>0</v>
      </c>
      <c r="W11" s="10">
        <v>0</v>
      </c>
      <c r="X11" s="52">
        <v>9655697</v>
      </c>
      <c r="Y11" s="52">
        <v>9655697</v>
      </c>
      <c r="Z11" s="33">
        <v>0</v>
      </c>
      <c r="AA11" s="10">
        <v>0</v>
      </c>
      <c r="AB11" s="62">
        <v>9655697</v>
      </c>
      <c r="AC11" s="52">
        <v>9655697</v>
      </c>
      <c r="AD11" s="33">
        <v>0</v>
      </c>
      <c r="AE11" s="42">
        <v>0</v>
      </c>
      <c r="AF11" s="52">
        <v>9655697</v>
      </c>
      <c r="AG11" s="52">
        <v>9655697</v>
      </c>
      <c r="AH11" s="52">
        <v>9655697</v>
      </c>
      <c r="AI11" s="52">
        <v>9655697</v>
      </c>
      <c r="AJ11" s="33">
        <v>0</v>
      </c>
      <c r="AK11" s="10">
        <v>0</v>
      </c>
      <c r="AL11" s="62">
        <v>9655697</v>
      </c>
      <c r="AM11" s="52">
        <v>9655697</v>
      </c>
      <c r="AN11" s="52">
        <v>9655697</v>
      </c>
      <c r="AO11" s="52">
        <v>9655697</v>
      </c>
      <c r="AP11" s="33">
        <f t="shared" si="0"/>
        <v>0</v>
      </c>
      <c r="AQ11" s="58">
        <f t="shared" si="1"/>
        <v>0</v>
      </c>
      <c r="AR11" s="146">
        <v>9655697</v>
      </c>
      <c r="AS11" s="147">
        <v>9655697</v>
      </c>
      <c r="AT11" s="147">
        <v>9655697</v>
      </c>
      <c r="AU11" s="155">
        <f t="shared" si="2"/>
        <v>0</v>
      </c>
      <c r="AV11" s="156">
        <f t="shared" si="3"/>
        <v>0</v>
      </c>
      <c r="AW11" s="146">
        <v>9655697</v>
      </c>
      <c r="AX11" s="147">
        <v>9655697</v>
      </c>
      <c r="AY11" s="147"/>
      <c r="AZ11" s="147"/>
      <c r="BA11" s="155">
        <f t="shared" si="4"/>
        <v>0</v>
      </c>
      <c r="BB11" s="156">
        <f t="shared" si="5"/>
        <v>0</v>
      </c>
      <c r="BD11" s="150"/>
      <c r="BE11" s="27"/>
    </row>
    <row r="12" spans="1:57" ht="25">
      <c r="A12" s="158"/>
      <c r="B12" s="163" t="s">
        <v>231</v>
      </c>
      <c r="C12" s="35">
        <v>39539</v>
      </c>
      <c r="D12" s="117" t="s">
        <v>232</v>
      </c>
      <c r="E12" s="22">
        <v>1864928</v>
      </c>
      <c r="F12" s="34">
        <v>1863106</v>
      </c>
      <c r="G12" s="34">
        <v>1863106</v>
      </c>
      <c r="H12" s="45">
        <v>-9.7698141697699636E-4</v>
      </c>
      <c r="I12" s="9">
        <v>2820378</v>
      </c>
      <c r="J12" s="9">
        <v>2820378</v>
      </c>
      <c r="K12" s="86">
        <v>-0.33941266028879813</v>
      </c>
      <c r="L12" s="9">
        <v>2820378</v>
      </c>
      <c r="M12" s="9">
        <v>2820378</v>
      </c>
      <c r="N12" s="86">
        <v>0</v>
      </c>
      <c r="O12" s="9"/>
      <c r="P12" s="9">
        <v>2820378</v>
      </c>
      <c r="Q12" s="9">
        <v>2820378</v>
      </c>
      <c r="R12" s="33">
        <v>0</v>
      </c>
      <c r="S12" s="10">
        <v>0</v>
      </c>
      <c r="T12" s="24">
        <v>2820378</v>
      </c>
      <c r="U12" s="24">
        <v>2820378</v>
      </c>
      <c r="V12" s="33">
        <v>0</v>
      </c>
      <c r="W12" s="10">
        <v>0</v>
      </c>
      <c r="X12" s="52">
        <v>2820378</v>
      </c>
      <c r="Y12" s="52">
        <v>2820378</v>
      </c>
      <c r="Z12" s="33">
        <v>0</v>
      </c>
      <c r="AA12" s="10">
        <v>0</v>
      </c>
      <c r="AB12" s="62">
        <v>2820328</v>
      </c>
      <c r="AC12" s="52">
        <v>2820328</v>
      </c>
      <c r="AD12" s="33">
        <v>-1.7728120131454972E-5</v>
      </c>
      <c r="AE12" s="42">
        <v>0</v>
      </c>
      <c r="AF12" s="52">
        <v>2820328</v>
      </c>
      <c r="AG12" s="52">
        <v>2820328</v>
      </c>
      <c r="AH12" s="52">
        <v>2820328</v>
      </c>
      <c r="AI12" s="52">
        <v>2820328</v>
      </c>
      <c r="AJ12" s="33">
        <v>-1.7728120131454972E-5</v>
      </c>
      <c r="AK12" s="10">
        <v>0</v>
      </c>
      <c r="AL12" s="62">
        <v>2820328</v>
      </c>
      <c r="AM12" s="52">
        <v>2820328</v>
      </c>
      <c r="AN12" s="52">
        <v>2820328</v>
      </c>
      <c r="AO12" s="52">
        <v>2820328</v>
      </c>
      <c r="AP12" s="33">
        <f t="shared" si="0"/>
        <v>0</v>
      </c>
      <c r="AQ12" s="58">
        <f t="shared" si="1"/>
        <v>0</v>
      </c>
      <c r="AR12" s="146">
        <v>2820328</v>
      </c>
      <c r="AS12" s="147">
        <v>2820328</v>
      </c>
      <c r="AT12" s="147">
        <v>2820328</v>
      </c>
      <c r="AU12" s="155">
        <f t="shared" si="2"/>
        <v>0</v>
      </c>
      <c r="AV12" s="156">
        <f t="shared" si="3"/>
        <v>0</v>
      </c>
      <c r="AW12" s="146">
        <v>2820328</v>
      </c>
      <c r="AX12" s="147">
        <v>2820328</v>
      </c>
      <c r="AY12" s="147"/>
      <c r="AZ12" s="147"/>
      <c r="BA12" s="155">
        <f t="shared" si="4"/>
        <v>0</v>
      </c>
      <c r="BB12" s="156">
        <f t="shared" si="5"/>
        <v>0</v>
      </c>
      <c r="BD12" s="150" t="s">
        <v>184</v>
      </c>
      <c r="BE12" s="27"/>
    </row>
    <row r="13" spans="1:57" ht="21">
      <c r="A13" s="159"/>
      <c r="B13" s="163" t="s">
        <v>229</v>
      </c>
      <c r="C13" s="41">
        <v>39753</v>
      </c>
      <c r="D13" s="123" t="s">
        <v>230</v>
      </c>
      <c r="E13" s="89"/>
      <c r="F13" s="90"/>
      <c r="G13" s="90"/>
      <c r="H13" s="91"/>
      <c r="I13" s="40"/>
      <c r="J13" s="40"/>
      <c r="K13" s="92"/>
      <c r="L13" s="40"/>
      <c r="M13" s="40"/>
      <c r="N13" s="40"/>
      <c r="O13" s="40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63">
        <v>0</v>
      </c>
      <c r="AC13" s="38"/>
      <c r="AD13" s="38"/>
      <c r="AE13" s="39"/>
      <c r="AF13" s="38">
        <v>0</v>
      </c>
      <c r="AG13" s="38"/>
      <c r="AH13" s="38"/>
      <c r="AI13" s="38"/>
      <c r="AJ13" s="38"/>
      <c r="AK13" s="38"/>
      <c r="AL13" s="63"/>
      <c r="AM13" s="38"/>
      <c r="AN13" s="38"/>
      <c r="AO13" s="38"/>
      <c r="AP13" s="38"/>
      <c r="AQ13" s="39"/>
      <c r="AR13" s="171"/>
      <c r="AS13" s="155"/>
      <c r="AT13" s="155"/>
      <c r="AU13" s="155"/>
      <c r="AV13" s="156"/>
      <c r="AW13" s="171"/>
      <c r="AX13" s="155"/>
      <c r="AY13" s="155"/>
      <c r="AZ13" s="155"/>
      <c r="BA13" s="155"/>
      <c r="BB13" s="156"/>
      <c r="BD13" s="172" t="s">
        <v>226</v>
      </c>
      <c r="BE13" s="27"/>
    </row>
    <row r="14" spans="1:57" ht="21">
      <c r="A14" s="159"/>
      <c r="B14" s="163" t="s">
        <v>228</v>
      </c>
      <c r="C14" s="41">
        <v>39203</v>
      </c>
      <c r="D14" s="123" t="s">
        <v>227</v>
      </c>
      <c r="E14" s="89"/>
      <c r="F14" s="90"/>
      <c r="G14" s="90"/>
      <c r="H14" s="91"/>
      <c r="I14" s="40"/>
      <c r="J14" s="40"/>
      <c r="K14" s="92"/>
      <c r="L14" s="40"/>
      <c r="M14" s="40"/>
      <c r="N14" s="40"/>
      <c r="O14" s="40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63">
        <v>0</v>
      </c>
      <c r="AC14" s="38"/>
      <c r="AD14" s="38"/>
      <c r="AE14" s="39"/>
      <c r="AF14" s="38">
        <v>0</v>
      </c>
      <c r="AG14" s="38"/>
      <c r="AH14" s="38"/>
      <c r="AI14" s="38"/>
      <c r="AJ14" s="38"/>
      <c r="AK14" s="38"/>
      <c r="AL14" s="63"/>
      <c r="AM14" s="38"/>
      <c r="AN14" s="38"/>
      <c r="AO14" s="38"/>
      <c r="AP14" s="38"/>
      <c r="AQ14" s="39"/>
      <c r="AR14" s="171"/>
      <c r="AS14" s="155"/>
      <c r="AT14" s="155"/>
      <c r="AU14" s="155"/>
      <c r="AV14" s="156"/>
      <c r="AW14" s="171"/>
      <c r="AX14" s="155"/>
      <c r="AY14" s="155"/>
      <c r="AZ14" s="155"/>
      <c r="BA14" s="155"/>
      <c r="BB14" s="156"/>
      <c r="BD14" s="172" t="s">
        <v>226</v>
      </c>
      <c r="BE14" s="27"/>
    </row>
    <row r="15" spans="1:57" ht="48.75" customHeight="1">
      <c r="A15" s="158"/>
      <c r="B15" s="163" t="s">
        <v>224</v>
      </c>
      <c r="C15" s="5">
        <v>39264</v>
      </c>
      <c r="D15" s="117" t="s">
        <v>225</v>
      </c>
      <c r="E15" s="22">
        <v>124047</v>
      </c>
      <c r="F15" s="34">
        <v>124047</v>
      </c>
      <c r="G15" s="34">
        <v>124047</v>
      </c>
      <c r="H15" s="93">
        <v>0</v>
      </c>
      <c r="I15" s="9">
        <v>185247</v>
      </c>
      <c r="J15" s="9">
        <v>185247</v>
      </c>
      <c r="K15" s="86">
        <v>-0.33036972258660058</v>
      </c>
      <c r="L15" s="9">
        <v>185247</v>
      </c>
      <c r="M15" s="9">
        <v>185247</v>
      </c>
      <c r="N15" s="86">
        <v>0</v>
      </c>
      <c r="O15" s="9"/>
      <c r="P15" s="9">
        <v>185247</v>
      </c>
      <c r="Q15" s="9">
        <v>185247</v>
      </c>
      <c r="R15" s="33">
        <v>0</v>
      </c>
      <c r="S15" s="10">
        <v>0</v>
      </c>
      <c r="T15" s="24">
        <v>185247</v>
      </c>
      <c r="U15" s="24">
        <v>185247</v>
      </c>
      <c r="V15" s="33">
        <v>0</v>
      </c>
      <c r="W15" s="10">
        <v>0</v>
      </c>
      <c r="X15" s="52">
        <v>185247</v>
      </c>
      <c r="Y15" s="52">
        <v>185247</v>
      </c>
      <c r="Z15" s="33">
        <v>0</v>
      </c>
      <c r="AA15" s="10">
        <v>0</v>
      </c>
      <c r="AB15" s="62">
        <v>185247</v>
      </c>
      <c r="AC15" s="52">
        <v>185247</v>
      </c>
      <c r="AD15" s="33">
        <v>0</v>
      </c>
      <c r="AE15" s="42">
        <v>0</v>
      </c>
      <c r="AF15" s="52">
        <v>185247</v>
      </c>
      <c r="AG15" s="52">
        <v>185247</v>
      </c>
      <c r="AH15" s="52">
        <v>185247</v>
      </c>
      <c r="AI15" s="52">
        <v>185247</v>
      </c>
      <c r="AJ15" s="33">
        <v>0</v>
      </c>
      <c r="AK15" s="10">
        <v>0</v>
      </c>
      <c r="AL15" s="62">
        <v>185247</v>
      </c>
      <c r="AM15" s="52">
        <v>185247</v>
      </c>
      <c r="AN15" s="52">
        <v>185247</v>
      </c>
      <c r="AO15" s="52">
        <v>185247</v>
      </c>
      <c r="AP15" s="33">
        <f t="shared" ref="AP15:AP20" si="6">AL15/AH15-1</f>
        <v>0</v>
      </c>
      <c r="AQ15" s="58">
        <f t="shared" ref="AQ15:AQ20" si="7">AM15/AL15-1</f>
        <v>0</v>
      </c>
      <c r="AR15" s="146">
        <v>185247</v>
      </c>
      <c r="AS15" s="147">
        <v>185247</v>
      </c>
      <c r="AT15" s="147">
        <v>185247</v>
      </c>
      <c r="AU15" s="155">
        <f t="shared" ref="AU15:AU20" si="8">AR15/AN15-1</f>
        <v>0</v>
      </c>
      <c r="AV15" s="156">
        <f t="shared" ref="AV15:AV20" si="9">AO15/AR15-1</f>
        <v>0</v>
      </c>
      <c r="AW15" s="146">
        <v>185247</v>
      </c>
      <c r="AX15" s="147">
        <v>185247</v>
      </c>
      <c r="AY15" s="147"/>
      <c r="AZ15" s="147"/>
      <c r="BA15" s="155">
        <f t="shared" ref="BA15:BA20" si="10">AW15/AS15-1</f>
        <v>0</v>
      </c>
      <c r="BB15" s="156">
        <f t="shared" ref="BB15:BB20" si="11">AX15/AW15-1</f>
        <v>0</v>
      </c>
      <c r="BD15" s="150"/>
      <c r="BE15" s="27"/>
    </row>
    <row r="16" spans="1:57" ht="51.75" customHeight="1">
      <c r="A16" s="158"/>
      <c r="B16" s="163" t="s">
        <v>221</v>
      </c>
      <c r="C16" s="5">
        <v>38808</v>
      </c>
      <c r="D16" s="117" t="s">
        <v>223</v>
      </c>
      <c r="E16" s="22">
        <v>3884542</v>
      </c>
      <c r="F16" s="34">
        <v>3884542</v>
      </c>
      <c r="G16" s="34">
        <v>3884542</v>
      </c>
      <c r="H16" s="93">
        <v>0</v>
      </c>
      <c r="I16" s="9">
        <v>3884542</v>
      </c>
      <c r="J16" s="9">
        <v>3884542</v>
      </c>
      <c r="K16" s="86">
        <v>0</v>
      </c>
      <c r="L16" s="9">
        <v>3884542</v>
      </c>
      <c r="M16" s="9">
        <v>3884542</v>
      </c>
      <c r="N16" s="86">
        <v>0</v>
      </c>
      <c r="O16" s="9"/>
      <c r="P16" s="9">
        <v>3884542</v>
      </c>
      <c r="Q16" s="9">
        <v>3884542</v>
      </c>
      <c r="R16" s="33">
        <v>0</v>
      </c>
      <c r="S16" s="10">
        <v>0</v>
      </c>
      <c r="T16" s="24">
        <v>3884542</v>
      </c>
      <c r="U16" s="24">
        <v>3884542</v>
      </c>
      <c r="V16" s="33">
        <v>0</v>
      </c>
      <c r="W16" s="10">
        <v>0</v>
      </c>
      <c r="X16" s="29">
        <v>5731607</v>
      </c>
      <c r="Y16" s="29">
        <v>5731607</v>
      </c>
      <c r="Z16" s="33">
        <v>0.47549106175193878</v>
      </c>
      <c r="AA16" s="10">
        <v>0</v>
      </c>
      <c r="AB16" s="67">
        <v>5731607</v>
      </c>
      <c r="AC16" s="56">
        <v>5731607</v>
      </c>
      <c r="AD16" s="33">
        <v>0</v>
      </c>
      <c r="AE16" s="42">
        <v>0</v>
      </c>
      <c r="AF16" s="56">
        <v>5731607</v>
      </c>
      <c r="AG16" s="56">
        <v>5731607</v>
      </c>
      <c r="AH16" s="56">
        <v>5731607</v>
      </c>
      <c r="AI16" s="56">
        <v>5731607</v>
      </c>
      <c r="AJ16" s="33">
        <v>0</v>
      </c>
      <c r="AK16" s="10">
        <v>0</v>
      </c>
      <c r="AL16" s="67">
        <v>5731607</v>
      </c>
      <c r="AM16" s="56">
        <v>5731607</v>
      </c>
      <c r="AN16" s="56">
        <v>5731607</v>
      </c>
      <c r="AO16" s="56">
        <v>5731607</v>
      </c>
      <c r="AP16" s="33">
        <f t="shared" si="6"/>
        <v>0</v>
      </c>
      <c r="AQ16" s="58">
        <f t="shared" si="7"/>
        <v>0</v>
      </c>
      <c r="AR16" s="146">
        <v>5731607</v>
      </c>
      <c r="AS16" s="147">
        <v>5731607</v>
      </c>
      <c r="AT16" s="147">
        <v>5731607</v>
      </c>
      <c r="AU16" s="155">
        <f t="shared" si="8"/>
        <v>0</v>
      </c>
      <c r="AV16" s="156">
        <f t="shared" si="9"/>
        <v>0</v>
      </c>
      <c r="AW16" s="146">
        <v>5731607</v>
      </c>
      <c r="AX16" s="147">
        <v>5731607</v>
      </c>
      <c r="AY16" s="147"/>
      <c r="AZ16" s="147"/>
      <c r="BA16" s="155">
        <f t="shared" si="10"/>
        <v>0</v>
      </c>
      <c r="BB16" s="156">
        <f t="shared" si="11"/>
        <v>0</v>
      </c>
      <c r="BD16" s="150" t="s">
        <v>222</v>
      </c>
      <c r="BE16" s="27"/>
    </row>
    <row r="17" spans="1:57" ht="42.75" customHeight="1">
      <c r="A17" s="159"/>
      <c r="B17" s="163" t="s">
        <v>218</v>
      </c>
      <c r="C17" s="5">
        <v>39234</v>
      </c>
      <c r="D17" s="117" t="s">
        <v>220</v>
      </c>
      <c r="E17" s="22">
        <v>54301</v>
      </c>
      <c r="F17" s="34">
        <v>54301</v>
      </c>
      <c r="G17" s="34">
        <v>54301</v>
      </c>
      <c r="H17" s="47">
        <v>0</v>
      </c>
      <c r="I17" s="9">
        <v>81701</v>
      </c>
      <c r="J17" s="9">
        <v>81701</v>
      </c>
      <c r="K17" s="86">
        <v>-0.33536921212714654</v>
      </c>
      <c r="L17" s="9">
        <v>81701</v>
      </c>
      <c r="M17" s="9">
        <v>81701</v>
      </c>
      <c r="N17" s="86">
        <v>0</v>
      </c>
      <c r="O17" s="9"/>
      <c r="P17" s="9">
        <v>81701</v>
      </c>
      <c r="Q17" s="9">
        <v>81701</v>
      </c>
      <c r="R17" s="33">
        <v>0</v>
      </c>
      <c r="S17" s="10">
        <v>0</v>
      </c>
      <c r="T17" s="24">
        <v>81701</v>
      </c>
      <c r="U17" s="24">
        <v>81701</v>
      </c>
      <c r="V17" s="33">
        <v>0</v>
      </c>
      <c r="W17" s="10">
        <v>0</v>
      </c>
      <c r="X17" s="52">
        <v>81701</v>
      </c>
      <c r="Y17" s="52">
        <v>81701</v>
      </c>
      <c r="Z17" s="33">
        <v>0</v>
      </c>
      <c r="AA17" s="10">
        <v>0</v>
      </c>
      <c r="AB17" s="62">
        <v>81701</v>
      </c>
      <c r="AC17" s="52">
        <v>81701</v>
      </c>
      <c r="AD17" s="33">
        <v>0</v>
      </c>
      <c r="AE17" s="42">
        <v>0</v>
      </c>
      <c r="AF17" s="52">
        <v>81701</v>
      </c>
      <c r="AG17" s="52">
        <v>81701</v>
      </c>
      <c r="AH17" s="52">
        <v>81701</v>
      </c>
      <c r="AI17" s="52">
        <v>81701</v>
      </c>
      <c r="AJ17" s="33">
        <v>0</v>
      </c>
      <c r="AK17" s="10">
        <v>0</v>
      </c>
      <c r="AL17" s="62">
        <v>81701</v>
      </c>
      <c r="AM17" s="52">
        <v>81701</v>
      </c>
      <c r="AN17" s="52">
        <v>81701</v>
      </c>
      <c r="AO17" s="52">
        <v>81701</v>
      </c>
      <c r="AP17" s="33">
        <f t="shared" si="6"/>
        <v>0</v>
      </c>
      <c r="AQ17" s="58">
        <f t="shared" si="7"/>
        <v>0</v>
      </c>
      <c r="AR17" s="146">
        <v>81701</v>
      </c>
      <c r="AS17" s="147">
        <v>81701</v>
      </c>
      <c r="AT17" s="147">
        <v>81701</v>
      </c>
      <c r="AU17" s="155">
        <f t="shared" si="8"/>
        <v>0</v>
      </c>
      <c r="AV17" s="156">
        <f t="shared" si="9"/>
        <v>0</v>
      </c>
      <c r="AW17" s="146">
        <v>81701</v>
      </c>
      <c r="AX17" s="147">
        <v>81701</v>
      </c>
      <c r="AY17" s="147"/>
      <c r="AZ17" s="147"/>
      <c r="BA17" s="155">
        <f t="shared" si="10"/>
        <v>0</v>
      </c>
      <c r="BB17" s="156">
        <f t="shared" si="11"/>
        <v>0</v>
      </c>
      <c r="BD17" s="150" t="s">
        <v>219</v>
      </c>
      <c r="BE17" s="27"/>
    </row>
    <row r="18" spans="1:57">
      <c r="A18" s="158"/>
      <c r="B18" s="163" t="s">
        <v>216</v>
      </c>
      <c r="C18" s="5">
        <v>39264</v>
      </c>
      <c r="D18" s="117" t="s">
        <v>217</v>
      </c>
      <c r="E18" s="22">
        <v>247950</v>
      </c>
      <c r="F18" s="34">
        <v>247950</v>
      </c>
      <c r="G18" s="34">
        <v>247950</v>
      </c>
      <c r="H18" s="47">
        <v>0</v>
      </c>
      <c r="I18" s="9">
        <v>372149</v>
      </c>
      <c r="J18" s="9">
        <v>372149</v>
      </c>
      <c r="K18" s="86">
        <v>-0.33373460630016472</v>
      </c>
      <c r="L18" s="9">
        <v>372149</v>
      </c>
      <c r="M18" s="9">
        <v>372149</v>
      </c>
      <c r="N18" s="86">
        <v>0</v>
      </c>
      <c r="O18" s="9"/>
      <c r="P18" s="9">
        <v>372149</v>
      </c>
      <c r="Q18" s="9">
        <v>372149</v>
      </c>
      <c r="R18" s="33">
        <v>0</v>
      </c>
      <c r="S18" s="10">
        <v>0</v>
      </c>
      <c r="T18" s="24">
        <v>372149</v>
      </c>
      <c r="U18" s="24">
        <v>372149</v>
      </c>
      <c r="V18" s="33">
        <v>0</v>
      </c>
      <c r="W18" s="10">
        <v>0</v>
      </c>
      <c r="X18" s="52">
        <v>372149</v>
      </c>
      <c r="Y18" s="52">
        <v>372149</v>
      </c>
      <c r="Z18" s="33">
        <v>0</v>
      </c>
      <c r="AA18" s="10">
        <v>0</v>
      </c>
      <c r="AB18" s="62">
        <v>372149</v>
      </c>
      <c r="AC18" s="52">
        <v>372149</v>
      </c>
      <c r="AD18" s="33">
        <v>0</v>
      </c>
      <c r="AE18" s="42">
        <v>0</v>
      </c>
      <c r="AF18" s="52">
        <v>372149</v>
      </c>
      <c r="AG18" s="52">
        <v>372149</v>
      </c>
      <c r="AH18" s="52">
        <v>372149</v>
      </c>
      <c r="AI18" s="52">
        <v>372149</v>
      </c>
      <c r="AJ18" s="33">
        <v>0</v>
      </c>
      <c r="AK18" s="10">
        <v>0</v>
      </c>
      <c r="AL18" s="62">
        <v>372149</v>
      </c>
      <c r="AM18" s="52">
        <v>372149</v>
      </c>
      <c r="AN18" s="52">
        <v>372149</v>
      </c>
      <c r="AO18" s="52">
        <v>372149</v>
      </c>
      <c r="AP18" s="33">
        <f t="shared" si="6"/>
        <v>0</v>
      </c>
      <c r="AQ18" s="58">
        <f t="shared" si="7"/>
        <v>0</v>
      </c>
      <c r="AR18" s="146">
        <v>372149</v>
      </c>
      <c r="AS18" s="147">
        <v>372149</v>
      </c>
      <c r="AT18" s="147">
        <v>372149</v>
      </c>
      <c r="AU18" s="155">
        <f t="shared" si="8"/>
        <v>0</v>
      </c>
      <c r="AV18" s="156">
        <f t="shared" si="9"/>
        <v>0</v>
      </c>
      <c r="AW18" s="146">
        <v>372149</v>
      </c>
      <c r="AX18" s="147">
        <v>372149</v>
      </c>
      <c r="AY18" s="147"/>
      <c r="AZ18" s="147"/>
      <c r="BA18" s="155">
        <f t="shared" si="10"/>
        <v>0</v>
      </c>
      <c r="BB18" s="156">
        <f t="shared" si="11"/>
        <v>0</v>
      </c>
      <c r="BD18" s="150"/>
      <c r="BE18" s="27"/>
    </row>
    <row r="19" spans="1:57" ht="25">
      <c r="A19" s="158"/>
      <c r="B19" s="163" t="s">
        <v>213</v>
      </c>
      <c r="C19" s="28">
        <v>39783</v>
      </c>
      <c r="D19" s="13" t="s">
        <v>215</v>
      </c>
      <c r="E19" s="12" t="s">
        <v>214</v>
      </c>
      <c r="F19" s="34">
        <v>0</v>
      </c>
      <c r="G19" s="34">
        <v>310667</v>
      </c>
      <c r="H19" s="94" t="s">
        <v>64</v>
      </c>
      <c r="I19" s="9">
        <v>389326</v>
      </c>
      <c r="J19" s="9">
        <v>389326</v>
      </c>
      <c r="K19" s="86">
        <v>-0.2020389082671078</v>
      </c>
      <c r="L19" s="9">
        <v>389326</v>
      </c>
      <c r="M19" s="9">
        <v>389326</v>
      </c>
      <c r="N19" s="86">
        <v>0</v>
      </c>
      <c r="O19" s="9"/>
      <c r="P19" s="9">
        <v>389326</v>
      </c>
      <c r="Q19" s="9">
        <v>389326</v>
      </c>
      <c r="R19" s="33">
        <v>0</v>
      </c>
      <c r="S19" s="10">
        <v>0</v>
      </c>
      <c r="T19" s="24">
        <v>389326</v>
      </c>
      <c r="U19" s="24">
        <v>389326</v>
      </c>
      <c r="V19" s="33">
        <v>0</v>
      </c>
      <c r="W19" s="10">
        <v>0</v>
      </c>
      <c r="X19" s="52">
        <v>389326</v>
      </c>
      <c r="Y19" s="52">
        <v>389326</v>
      </c>
      <c r="Z19" s="33">
        <v>0</v>
      </c>
      <c r="AA19" s="10">
        <v>0</v>
      </c>
      <c r="AB19" s="62">
        <v>389326</v>
      </c>
      <c r="AC19" s="52">
        <v>389326</v>
      </c>
      <c r="AD19" s="33">
        <v>0</v>
      </c>
      <c r="AE19" s="42">
        <v>0</v>
      </c>
      <c r="AF19" s="52">
        <v>389326</v>
      </c>
      <c r="AG19" s="52">
        <v>389326</v>
      </c>
      <c r="AH19" s="52">
        <v>389326</v>
      </c>
      <c r="AI19" s="52">
        <v>389326</v>
      </c>
      <c r="AJ19" s="33">
        <v>0</v>
      </c>
      <c r="AK19" s="10">
        <v>0</v>
      </c>
      <c r="AL19" s="62">
        <v>389326</v>
      </c>
      <c r="AM19" s="52">
        <v>389326</v>
      </c>
      <c r="AN19" s="52">
        <v>389326</v>
      </c>
      <c r="AO19" s="52">
        <v>389326</v>
      </c>
      <c r="AP19" s="33">
        <f t="shared" si="6"/>
        <v>0</v>
      </c>
      <c r="AQ19" s="58">
        <f t="shared" si="7"/>
        <v>0</v>
      </c>
      <c r="AR19" s="146">
        <v>389326</v>
      </c>
      <c r="AS19" s="147">
        <v>389326</v>
      </c>
      <c r="AT19" s="147">
        <v>389326</v>
      </c>
      <c r="AU19" s="155">
        <f t="shared" si="8"/>
        <v>0</v>
      </c>
      <c r="AV19" s="156">
        <f t="shared" si="9"/>
        <v>0</v>
      </c>
      <c r="AW19" s="146">
        <v>389326</v>
      </c>
      <c r="AX19" s="147">
        <v>389326</v>
      </c>
      <c r="AY19" s="147"/>
      <c r="AZ19" s="147"/>
      <c r="BA19" s="155">
        <f t="shared" si="10"/>
        <v>0</v>
      </c>
      <c r="BB19" s="156">
        <f t="shared" si="11"/>
        <v>0</v>
      </c>
      <c r="BD19" s="150"/>
      <c r="BE19" s="27"/>
    </row>
    <row r="20" spans="1:57">
      <c r="A20" s="158"/>
      <c r="B20" s="163" t="s">
        <v>211</v>
      </c>
      <c r="C20" s="35">
        <v>39600</v>
      </c>
      <c r="D20" s="115" t="s">
        <v>212</v>
      </c>
      <c r="E20" s="7">
        <v>1300389</v>
      </c>
      <c r="F20" s="34">
        <v>1949836.51</v>
      </c>
      <c r="G20" s="34">
        <v>1949836.51</v>
      </c>
      <c r="H20" s="45">
        <v>0.4994255641965597</v>
      </c>
      <c r="I20" s="9">
        <v>1949836.51</v>
      </c>
      <c r="J20" s="9">
        <v>1949836.51</v>
      </c>
      <c r="K20" s="86">
        <v>0</v>
      </c>
      <c r="L20" s="9">
        <v>1949836.51</v>
      </c>
      <c r="M20" s="9">
        <v>1949836.51</v>
      </c>
      <c r="N20" s="86">
        <v>0</v>
      </c>
      <c r="O20" s="9"/>
      <c r="P20" s="9">
        <v>1949836.51</v>
      </c>
      <c r="Q20" s="9">
        <v>1949836.51</v>
      </c>
      <c r="R20" s="33">
        <v>0</v>
      </c>
      <c r="S20" s="10">
        <v>0</v>
      </c>
      <c r="T20" s="24">
        <v>1949836.51</v>
      </c>
      <c r="U20" s="24">
        <v>1949836.51</v>
      </c>
      <c r="V20" s="33">
        <v>0</v>
      </c>
      <c r="W20" s="10">
        <v>0</v>
      </c>
      <c r="X20" s="52">
        <v>1949836.51</v>
      </c>
      <c r="Y20" s="52">
        <v>1949836.51</v>
      </c>
      <c r="Z20" s="33">
        <v>0</v>
      </c>
      <c r="AA20" s="10">
        <v>0</v>
      </c>
      <c r="AB20" s="62">
        <v>1949836.51</v>
      </c>
      <c r="AC20" s="52">
        <v>1949836.51</v>
      </c>
      <c r="AD20" s="33">
        <v>0</v>
      </c>
      <c r="AE20" s="42">
        <v>0</v>
      </c>
      <c r="AF20" s="52">
        <v>1949836.51</v>
      </c>
      <c r="AG20" s="52">
        <v>1949836.51</v>
      </c>
      <c r="AH20" s="52">
        <v>1949836.51</v>
      </c>
      <c r="AI20" s="52">
        <v>1949836.51</v>
      </c>
      <c r="AJ20" s="33">
        <v>0</v>
      </c>
      <c r="AK20" s="10">
        <v>0</v>
      </c>
      <c r="AL20" s="62">
        <v>1949836.51</v>
      </c>
      <c r="AM20" s="52">
        <v>1949836.51</v>
      </c>
      <c r="AN20" s="52">
        <v>1949836.51</v>
      </c>
      <c r="AO20" s="52">
        <v>1949836.51</v>
      </c>
      <c r="AP20" s="33">
        <f t="shared" si="6"/>
        <v>0</v>
      </c>
      <c r="AQ20" s="58">
        <f t="shared" si="7"/>
        <v>0</v>
      </c>
      <c r="AR20" s="146">
        <v>1949836.51</v>
      </c>
      <c r="AS20" s="147">
        <v>1949836.51</v>
      </c>
      <c r="AT20" s="147">
        <v>1949836.51</v>
      </c>
      <c r="AU20" s="155">
        <f t="shared" si="8"/>
        <v>0</v>
      </c>
      <c r="AV20" s="156">
        <f t="shared" si="9"/>
        <v>0</v>
      </c>
      <c r="AW20" s="146">
        <v>1949836.51</v>
      </c>
      <c r="AX20" s="147">
        <v>1949836.51</v>
      </c>
      <c r="AY20" s="147"/>
      <c r="AZ20" s="147"/>
      <c r="BA20" s="155">
        <f t="shared" si="10"/>
        <v>0</v>
      </c>
      <c r="BB20" s="156">
        <f t="shared" si="11"/>
        <v>0</v>
      </c>
      <c r="BD20" s="150"/>
      <c r="BE20" s="27"/>
    </row>
    <row r="21" spans="1:57" ht="31.5">
      <c r="A21" s="158"/>
      <c r="B21" s="163" t="s">
        <v>210</v>
      </c>
      <c r="C21" s="32">
        <v>39722</v>
      </c>
      <c r="D21" s="124" t="s">
        <v>209</v>
      </c>
      <c r="E21" s="17" t="s">
        <v>208</v>
      </c>
      <c r="F21" s="95" t="s">
        <v>64</v>
      </c>
      <c r="G21" s="95" t="s">
        <v>64</v>
      </c>
      <c r="H21" s="96" t="s">
        <v>64</v>
      </c>
      <c r="I21" s="31" t="s">
        <v>67</v>
      </c>
      <c r="J21" s="31" t="s">
        <v>67</v>
      </c>
      <c r="K21" s="31" t="s">
        <v>67</v>
      </c>
      <c r="L21" s="37" t="s">
        <v>67</v>
      </c>
      <c r="M21" s="37" t="s">
        <v>67</v>
      </c>
      <c r="N21" s="37"/>
      <c r="O21" s="37"/>
      <c r="P21" s="31" t="s">
        <v>67</v>
      </c>
      <c r="Q21" s="31" t="s">
        <v>67</v>
      </c>
      <c r="R21" s="36" t="s">
        <v>64</v>
      </c>
      <c r="S21" s="36" t="s">
        <v>64</v>
      </c>
      <c r="T21" s="36"/>
      <c r="U21" s="36"/>
      <c r="V21" s="36"/>
      <c r="W21" s="36"/>
      <c r="X21" s="36"/>
      <c r="Y21" s="36"/>
      <c r="Z21" s="36"/>
      <c r="AA21" s="36"/>
      <c r="AB21" s="64">
        <v>0</v>
      </c>
      <c r="AC21" s="36"/>
      <c r="AD21" s="36"/>
      <c r="AE21" s="59"/>
      <c r="AF21" s="36">
        <v>0</v>
      </c>
      <c r="AG21" s="36"/>
      <c r="AH21" s="36"/>
      <c r="AI21" s="36"/>
      <c r="AJ21" s="36"/>
      <c r="AK21" s="36"/>
      <c r="AL21" s="64"/>
      <c r="AM21" s="36"/>
      <c r="AN21" s="36"/>
      <c r="AO21" s="36"/>
      <c r="AP21" s="36"/>
      <c r="AQ21" s="59"/>
      <c r="AR21" s="166"/>
      <c r="AS21" s="167"/>
      <c r="AT21" s="167"/>
      <c r="AU21" s="167"/>
      <c r="AV21" s="168"/>
      <c r="AW21" s="166"/>
      <c r="AX21" s="167"/>
      <c r="AY21" s="167"/>
      <c r="AZ21" s="167"/>
      <c r="BA21" s="167"/>
      <c r="BB21" s="168"/>
      <c r="BD21" s="173" t="s">
        <v>207</v>
      </c>
      <c r="BE21" s="27"/>
    </row>
    <row r="22" spans="1:57" ht="25">
      <c r="A22" s="158"/>
      <c r="B22" s="163" t="s">
        <v>205</v>
      </c>
      <c r="C22" s="35">
        <v>39569</v>
      </c>
      <c r="D22" s="125" t="s">
        <v>206</v>
      </c>
      <c r="E22" s="7">
        <v>2811966</v>
      </c>
      <c r="F22" s="34">
        <v>4480167.62</v>
      </c>
      <c r="G22" s="34">
        <v>4480167.62</v>
      </c>
      <c r="H22" s="45">
        <v>0.59325099236619505</v>
      </c>
      <c r="I22" s="9">
        <v>4480167.62</v>
      </c>
      <c r="J22" s="9">
        <v>4480167.62</v>
      </c>
      <c r="K22" s="86">
        <v>0</v>
      </c>
      <c r="L22" s="9">
        <v>4480167.62</v>
      </c>
      <c r="M22" s="9">
        <v>4480167.62</v>
      </c>
      <c r="N22" s="86">
        <v>0</v>
      </c>
      <c r="O22" s="9"/>
      <c r="P22" s="9">
        <v>4480167.62</v>
      </c>
      <c r="Q22" s="9">
        <v>4480167.62</v>
      </c>
      <c r="R22" s="33">
        <v>0</v>
      </c>
      <c r="S22" s="10">
        <v>0</v>
      </c>
      <c r="T22" s="24">
        <v>4480167.62</v>
      </c>
      <c r="U22" s="24">
        <v>4480167.62</v>
      </c>
      <c r="V22" s="33">
        <v>0</v>
      </c>
      <c r="W22" s="10">
        <v>0</v>
      </c>
      <c r="X22" s="52">
        <v>4480167.62</v>
      </c>
      <c r="Y22" s="52">
        <v>4480167.62</v>
      </c>
      <c r="Z22" s="33">
        <v>0</v>
      </c>
      <c r="AA22" s="10">
        <v>0</v>
      </c>
      <c r="AB22" s="62">
        <v>4480168</v>
      </c>
      <c r="AC22" s="52">
        <v>4480168</v>
      </c>
      <c r="AD22" s="33">
        <v>8.481825508610541E-8</v>
      </c>
      <c r="AE22" s="42">
        <v>0</v>
      </c>
      <c r="AF22" s="52">
        <v>4480168</v>
      </c>
      <c r="AG22" s="52">
        <v>4480168</v>
      </c>
      <c r="AH22" s="52">
        <v>4480168</v>
      </c>
      <c r="AI22" s="52">
        <v>4480168</v>
      </c>
      <c r="AJ22" s="33">
        <v>8.481825508610541E-8</v>
      </c>
      <c r="AK22" s="10">
        <v>0</v>
      </c>
      <c r="AL22" s="62">
        <v>4480168</v>
      </c>
      <c r="AM22" s="52">
        <v>4480168</v>
      </c>
      <c r="AN22" s="52">
        <v>4480168</v>
      </c>
      <c r="AO22" s="52">
        <v>4480168</v>
      </c>
      <c r="AP22" s="33">
        <f>AL22/AH22-1</f>
        <v>0</v>
      </c>
      <c r="AQ22" s="58">
        <f>AM22/AL22-1</f>
        <v>0</v>
      </c>
      <c r="AR22" s="146">
        <v>4480168</v>
      </c>
      <c r="AS22" s="147">
        <v>4480168</v>
      </c>
      <c r="AT22" s="147">
        <v>4480168</v>
      </c>
      <c r="AU22" s="155">
        <f>AR22/AN22-1</f>
        <v>0</v>
      </c>
      <c r="AV22" s="156">
        <f>AO22/AR22-1</f>
        <v>0</v>
      </c>
      <c r="AW22" s="146">
        <v>4480168</v>
      </c>
      <c r="AX22" s="147">
        <v>4480168</v>
      </c>
      <c r="AY22" s="147"/>
      <c r="AZ22" s="147"/>
      <c r="BA22" s="155">
        <f>AW22/AS22-1</f>
        <v>0</v>
      </c>
      <c r="BB22" s="156">
        <f>AX22/AW22-1</f>
        <v>0</v>
      </c>
      <c r="BD22" s="150"/>
      <c r="BE22" s="27"/>
    </row>
    <row r="23" spans="1:57" ht="42">
      <c r="A23" s="158"/>
      <c r="B23" s="163" t="s">
        <v>204</v>
      </c>
      <c r="C23" s="32">
        <v>39753</v>
      </c>
      <c r="D23" s="119" t="s">
        <v>203</v>
      </c>
      <c r="E23" s="17">
        <v>1165466</v>
      </c>
      <c r="F23" s="17">
        <v>1165466</v>
      </c>
      <c r="G23" s="17">
        <v>1165466</v>
      </c>
      <c r="H23" s="50">
        <v>0</v>
      </c>
      <c r="I23" s="31" t="s">
        <v>67</v>
      </c>
      <c r="J23" s="31" t="s">
        <v>67</v>
      </c>
      <c r="K23" s="31" t="s">
        <v>67</v>
      </c>
      <c r="L23" s="31" t="s">
        <v>67</v>
      </c>
      <c r="M23" s="31" t="s">
        <v>67</v>
      </c>
      <c r="N23" s="31"/>
      <c r="O23" s="31"/>
      <c r="P23" s="31" t="s">
        <v>67</v>
      </c>
      <c r="Q23" s="31" t="s">
        <v>67</v>
      </c>
      <c r="R23" s="36" t="s">
        <v>64</v>
      </c>
      <c r="S23" s="36" t="s">
        <v>64</v>
      </c>
      <c r="T23" s="30"/>
      <c r="U23" s="30"/>
      <c r="V23" s="30"/>
      <c r="W23" s="30"/>
      <c r="X23" s="30"/>
      <c r="Y23" s="30"/>
      <c r="Z23" s="30"/>
      <c r="AA23" s="30"/>
      <c r="AB23" s="65">
        <v>0</v>
      </c>
      <c r="AC23" s="30"/>
      <c r="AD23" s="30"/>
      <c r="AE23" s="60"/>
      <c r="AF23" s="30">
        <v>0</v>
      </c>
      <c r="AG23" s="30"/>
      <c r="AH23" s="30"/>
      <c r="AI23" s="30"/>
      <c r="AJ23" s="30"/>
      <c r="AK23" s="30"/>
      <c r="AL23" s="65"/>
      <c r="AM23" s="30"/>
      <c r="AN23" s="30"/>
      <c r="AO23" s="30"/>
      <c r="AP23" s="30"/>
      <c r="AQ23" s="60"/>
      <c r="AR23" s="151"/>
      <c r="AS23" s="152"/>
      <c r="AT23" s="152"/>
      <c r="AU23" s="152"/>
      <c r="AV23" s="169"/>
      <c r="AW23" s="151"/>
      <c r="AX23" s="152"/>
      <c r="AY23" s="152"/>
      <c r="AZ23" s="152"/>
      <c r="BA23" s="152"/>
      <c r="BB23" s="169"/>
      <c r="BD23" s="173" t="s">
        <v>202</v>
      </c>
      <c r="BE23" s="27"/>
    </row>
    <row r="24" spans="1:57">
      <c r="A24" s="159"/>
      <c r="B24" s="163" t="s">
        <v>199</v>
      </c>
      <c r="C24" s="28">
        <v>40330</v>
      </c>
      <c r="D24" s="117" t="s">
        <v>201</v>
      </c>
      <c r="E24" s="12" t="s">
        <v>64</v>
      </c>
      <c r="F24" s="97">
        <v>837610</v>
      </c>
      <c r="G24" s="85">
        <v>2389000</v>
      </c>
      <c r="H24" s="98" t="s">
        <v>64</v>
      </c>
      <c r="I24" s="99">
        <v>1609803</v>
      </c>
      <c r="J24" s="22">
        <v>1609803</v>
      </c>
      <c r="K24" s="86">
        <v>0.48403251826465721</v>
      </c>
      <c r="L24" s="22">
        <v>1638972</v>
      </c>
      <c r="M24" s="22">
        <v>1638972</v>
      </c>
      <c r="N24" s="86">
        <v>-1.779713137259209E-2</v>
      </c>
      <c r="O24" s="22"/>
      <c r="P24" s="9">
        <v>1638972</v>
      </c>
      <c r="Q24" s="9">
        <v>1638972</v>
      </c>
      <c r="R24" s="33">
        <v>0</v>
      </c>
      <c r="S24" s="10">
        <v>0</v>
      </c>
      <c r="T24" s="24">
        <v>1638972</v>
      </c>
      <c r="U24" s="24">
        <v>1638972</v>
      </c>
      <c r="V24" s="33">
        <v>0</v>
      </c>
      <c r="W24" s="10">
        <v>0</v>
      </c>
      <c r="X24" s="29">
        <v>1642817</v>
      </c>
      <c r="Y24" s="29">
        <v>1642817</v>
      </c>
      <c r="Z24" s="33">
        <v>2.3459827257572563E-3</v>
      </c>
      <c r="AA24" s="10">
        <v>0</v>
      </c>
      <c r="AB24" s="67">
        <v>1642817</v>
      </c>
      <c r="AC24" s="56">
        <v>1642817</v>
      </c>
      <c r="AD24" s="33">
        <v>0</v>
      </c>
      <c r="AE24" s="42">
        <v>0</v>
      </c>
      <c r="AF24" s="56">
        <v>1642817</v>
      </c>
      <c r="AG24" s="56">
        <v>1642817</v>
      </c>
      <c r="AH24" s="56">
        <v>1642817</v>
      </c>
      <c r="AI24" s="56">
        <v>1642817</v>
      </c>
      <c r="AJ24" s="33">
        <v>0</v>
      </c>
      <c r="AK24" s="10">
        <v>0</v>
      </c>
      <c r="AL24" s="67">
        <v>1642817</v>
      </c>
      <c r="AM24" s="56">
        <v>1642817</v>
      </c>
      <c r="AN24" s="56">
        <v>1642817</v>
      </c>
      <c r="AO24" s="56">
        <v>1642817</v>
      </c>
      <c r="AP24" s="33">
        <f t="shared" ref="AP24:AP46" si="12">AL24/AH24-1</f>
        <v>0</v>
      </c>
      <c r="AQ24" s="58">
        <f t="shared" ref="AQ24:AQ46" si="13">AM24/AL24-1</f>
        <v>0</v>
      </c>
      <c r="AR24" s="146">
        <v>1642817</v>
      </c>
      <c r="AS24" s="147">
        <v>1642817</v>
      </c>
      <c r="AT24" s="147">
        <v>1642817</v>
      </c>
      <c r="AU24" s="155">
        <f t="shared" ref="AU24:AU46" si="14">AR24/AN24-1</f>
        <v>0</v>
      </c>
      <c r="AV24" s="156">
        <f t="shared" ref="AV24:AV46" si="15">AO24/AR24-1</f>
        <v>0</v>
      </c>
      <c r="AW24" s="146">
        <v>1642817</v>
      </c>
      <c r="AX24" s="147">
        <v>1642817</v>
      </c>
      <c r="AY24" s="147"/>
      <c r="AZ24" s="147"/>
      <c r="BA24" s="155">
        <f t="shared" ref="BA24:BA46" si="16">AW24/AS24-1</f>
        <v>0</v>
      </c>
      <c r="BB24" s="156">
        <f t="shared" ref="BB24:BB46" si="17">AX24/AW24-1</f>
        <v>0</v>
      </c>
      <c r="BD24" s="150" t="s">
        <v>200</v>
      </c>
      <c r="BE24" s="27"/>
    </row>
    <row r="25" spans="1:57">
      <c r="A25" s="159"/>
      <c r="B25" s="163" t="s">
        <v>197</v>
      </c>
      <c r="C25" s="28">
        <v>40330</v>
      </c>
      <c r="D25" s="117" t="s">
        <v>198</v>
      </c>
      <c r="E25" s="12" t="s">
        <v>64</v>
      </c>
      <c r="F25" s="97">
        <v>0</v>
      </c>
      <c r="G25" s="85">
        <v>187900</v>
      </c>
      <c r="H25" s="98" t="s">
        <v>64</v>
      </c>
      <c r="I25" s="99">
        <v>215000</v>
      </c>
      <c r="J25" s="22">
        <v>215000</v>
      </c>
      <c r="K25" s="86">
        <v>-0.12604651162790703</v>
      </c>
      <c r="L25" s="22">
        <v>205882</v>
      </c>
      <c r="M25" s="22">
        <v>205882</v>
      </c>
      <c r="N25" s="86">
        <v>4.4287504492864782E-2</v>
      </c>
      <c r="O25" s="22"/>
      <c r="P25" s="9">
        <v>205882</v>
      </c>
      <c r="Q25" s="9">
        <v>205882</v>
      </c>
      <c r="R25" s="33">
        <v>0</v>
      </c>
      <c r="S25" s="10">
        <v>0</v>
      </c>
      <c r="T25" s="24">
        <v>205882</v>
      </c>
      <c r="U25" s="24">
        <v>205882</v>
      </c>
      <c r="V25" s="33">
        <v>0</v>
      </c>
      <c r="W25" s="10">
        <v>0</v>
      </c>
      <c r="X25" s="52">
        <v>205882</v>
      </c>
      <c r="Y25" s="52">
        <v>205882</v>
      </c>
      <c r="Z25" s="33">
        <v>0</v>
      </c>
      <c r="AA25" s="10">
        <v>0</v>
      </c>
      <c r="AB25" s="62">
        <v>205882</v>
      </c>
      <c r="AC25" s="52">
        <v>205882</v>
      </c>
      <c r="AD25" s="33">
        <v>0</v>
      </c>
      <c r="AE25" s="42">
        <v>0</v>
      </c>
      <c r="AF25" s="52">
        <v>205882</v>
      </c>
      <c r="AG25" s="52">
        <v>205882</v>
      </c>
      <c r="AH25" s="52">
        <v>205882</v>
      </c>
      <c r="AI25" s="52">
        <v>205882</v>
      </c>
      <c r="AJ25" s="33">
        <v>0</v>
      </c>
      <c r="AK25" s="10">
        <v>0</v>
      </c>
      <c r="AL25" s="62">
        <v>205882</v>
      </c>
      <c r="AM25" s="52">
        <v>205882</v>
      </c>
      <c r="AN25" s="52">
        <v>205882</v>
      </c>
      <c r="AO25" s="52">
        <v>205882</v>
      </c>
      <c r="AP25" s="33">
        <f t="shared" si="12"/>
        <v>0</v>
      </c>
      <c r="AQ25" s="58">
        <f t="shared" si="13"/>
        <v>0</v>
      </c>
      <c r="AR25" s="146">
        <v>205882</v>
      </c>
      <c r="AS25" s="147">
        <v>205882</v>
      </c>
      <c r="AT25" s="147">
        <v>205882</v>
      </c>
      <c r="AU25" s="155">
        <f t="shared" si="14"/>
        <v>0</v>
      </c>
      <c r="AV25" s="156">
        <f t="shared" si="15"/>
        <v>0</v>
      </c>
      <c r="AW25" s="146">
        <v>205882</v>
      </c>
      <c r="AX25" s="147">
        <v>205882</v>
      </c>
      <c r="AY25" s="147"/>
      <c r="AZ25" s="147"/>
      <c r="BA25" s="155">
        <f t="shared" si="16"/>
        <v>0</v>
      </c>
      <c r="BB25" s="156">
        <f t="shared" si="17"/>
        <v>0</v>
      </c>
      <c r="BD25" s="148"/>
      <c r="BE25" s="27"/>
    </row>
    <row r="26" spans="1:57" ht="53.25" customHeight="1">
      <c r="A26" s="159"/>
      <c r="B26" s="163" t="s">
        <v>195</v>
      </c>
      <c r="C26" s="28">
        <v>40330</v>
      </c>
      <c r="D26" s="117" t="s">
        <v>196</v>
      </c>
      <c r="E26" s="12" t="s">
        <v>64</v>
      </c>
      <c r="F26" s="97">
        <v>0</v>
      </c>
      <c r="G26" s="85">
        <v>4839000</v>
      </c>
      <c r="H26" s="98" t="s">
        <v>64</v>
      </c>
      <c r="I26" s="99">
        <v>4795139</v>
      </c>
      <c r="J26" s="22">
        <v>4795139</v>
      </c>
      <c r="K26" s="86">
        <v>9.1469715476444335E-3</v>
      </c>
      <c r="L26" s="22">
        <v>4795139</v>
      </c>
      <c r="M26" s="22">
        <v>4795139</v>
      </c>
      <c r="N26" s="86">
        <v>0</v>
      </c>
      <c r="O26" s="22"/>
      <c r="P26" s="9">
        <v>4795139</v>
      </c>
      <c r="Q26" s="9">
        <v>4795139</v>
      </c>
      <c r="R26" s="33">
        <v>0</v>
      </c>
      <c r="S26" s="10">
        <v>0</v>
      </c>
      <c r="T26" s="24">
        <v>4795139</v>
      </c>
      <c r="U26" s="24">
        <v>4795139</v>
      </c>
      <c r="V26" s="33">
        <v>0</v>
      </c>
      <c r="W26" s="10">
        <v>0</v>
      </c>
      <c r="X26" s="52">
        <v>4795139</v>
      </c>
      <c r="Y26" s="52">
        <v>4795139</v>
      </c>
      <c r="Z26" s="33">
        <v>0</v>
      </c>
      <c r="AA26" s="10">
        <v>0</v>
      </c>
      <c r="AB26" s="62">
        <v>4795139</v>
      </c>
      <c r="AC26" s="52">
        <v>4795139</v>
      </c>
      <c r="AD26" s="33">
        <v>0</v>
      </c>
      <c r="AE26" s="42">
        <v>0</v>
      </c>
      <c r="AF26" s="52">
        <v>4795139</v>
      </c>
      <c r="AG26" s="52">
        <v>4795139</v>
      </c>
      <c r="AH26" s="52">
        <v>4795139</v>
      </c>
      <c r="AI26" s="52">
        <v>4795139</v>
      </c>
      <c r="AJ26" s="33">
        <v>0</v>
      </c>
      <c r="AK26" s="10">
        <v>0</v>
      </c>
      <c r="AL26" s="62">
        <v>4795139</v>
      </c>
      <c r="AM26" s="52">
        <v>4795139</v>
      </c>
      <c r="AN26" s="52">
        <v>4795139</v>
      </c>
      <c r="AO26" s="52">
        <v>4795139</v>
      </c>
      <c r="AP26" s="33">
        <f t="shared" si="12"/>
        <v>0</v>
      </c>
      <c r="AQ26" s="58">
        <f t="shared" si="13"/>
        <v>0</v>
      </c>
      <c r="AR26" s="146">
        <v>4795139</v>
      </c>
      <c r="AS26" s="147">
        <v>4795139</v>
      </c>
      <c r="AT26" s="147">
        <v>4795139</v>
      </c>
      <c r="AU26" s="155">
        <f t="shared" si="14"/>
        <v>0</v>
      </c>
      <c r="AV26" s="156">
        <f t="shared" si="15"/>
        <v>0</v>
      </c>
      <c r="AW26" s="146">
        <v>4795139</v>
      </c>
      <c r="AX26" s="147">
        <v>4795139</v>
      </c>
      <c r="AY26" s="147"/>
      <c r="AZ26" s="147"/>
      <c r="BA26" s="155">
        <f t="shared" si="16"/>
        <v>0</v>
      </c>
      <c r="BB26" s="156">
        <f t="shared" si="17"/>
        <v>0</v>
      </c>
      <c r="BD26" s="148"/>
      <c r="BE26" s="27"/>
    </row>
    <row r="27" spans="1:57" ht="37.5">
      <c r="A27" s="159"/>
      <c r="B27" s="163" t="s">
        <v>193</v>
      </c>
      <c r="C27" s="28">
        <v>40330</v>
      </c>
      <c r="D27" s="117" t="s">
        <v>194</v>
      </c>
      <c r="E27" s="12" t="s">
        <v>64</v>
      </c>
      <c r="F27" s="97">
        <v>0</v>
      </c>
      <c r="G27" s="85">
        <v>5473000</v>
      </c>
      <c r="H27" s="98" t="s">
        <v>64</v>
      </c>
      <c r="I27" s="99">
        <v>5250739</v>
      </c>
      <c r="J27" s="22">
        <v>5250739</v>
      </c>
      <c r="K27" s="86">
        <v>4.2329470194576446E-2</v>
      </c>
      <c r="L27" s="22">
        <v>5250739</v>
      </c>
      <c r="M27" s="22">
        <v>5250739</v>
      </c>
      <c r="N27" s="86">
        <v>0</v>
      </c>
      <c r="O27" s="22"/>
      <c r="P27" s="9">
        <v>5250739</v>
      </c>
      <c r="Q27" s="9">
        <v>5250739</v>
      </c>
      <c r="R27" s="33">
        <v>0</v>
      </c>
      <c r="S27" s="10">
        <v>0</v>
      </c>
      <c r="T27" s="24">
        <v>5250739</v>
      </c>
      <c r="U27" s="24">
        <v>5250739</v>
      </c>
      <c r="V27" s="33">
        <v>0</v>
      </c>
      <c r="W27" s="10">
        <v>0</v>
      </c>
      <c r="X27" s="52">
        <v>5250739</v>
      </c>
      <c r="Y27" s="52">
        <v>5250739</v>
      </c>
      <c r="Z27" s="33">
        <v>0</v>
      </c>
      <c r="AA27" s="10">
        <v>0</v>
      </c>
      <c r="AB27" s="62">
        <v>5250739</v>
      </c>
      <c r="AC27" s="52">
        <v>5250739</v>
      </c>
      <c r="AD27" s="33">
        <v>0</v>
      </c>
      <c r="AE27" s="42">
        <v>0</v>
      </c>
      <c r="AF27" s="52">
        <v>5250739</v>
      </c>
      <c r="AG27" s="52">
        <v>5250739</v>
      </c>
      <c r="AH27" s="52">
        <v>5250739</v>
      </c>
      <c r="AI27" s="52">
        <v>5250739</v>
      </c>
      <c r="AJ27" s="33">
        <v>0</v>
      </c>
      <c r="AK27" s="10">
        <v>0</v>
      </c>
      <c r="AL27" s="62">
        <v>5250739</v>
      </c>
      <c r="AM27" s="52">
        <v>5250739</v>
      </c>
      <c r="AN27" s="52">
        <v>5250739</v>
      </c>
      <c r="AO27" s="52">
        <v>5250739</v>
      </c>
      <c r="AP27" s="33">
        <f t="shared" si="12"/>
        <v>0</v>
      </c>
      <c r="AQ27" s="58">
        <f t="shared" si="13"/>
        <v>0</v>
      </c>
      <c r="AR27" s="146">
        <v>5250739</v>
      </c>
      <c r="AS27" s="147">
        <v>5250739</v>
      </c>
      <c r="AT27" s="147">
        <v>5250739</v>
      </c>
      <c r="AU27" s="155">
        <f t="shared" si="14"/>
        <v>0</v>
      </c>
      <c r="AV27" s="156">
        <f t="shared" si="15"/>
        <v>0</v>
      </c>
      <c r="AW27" s="146">
        <v>5250739</v>
      </c>
      <c r="AX27" s="147">
        <v>5250739</v>
      </c>
      <c r="AY27" s="147"/>
      <c r="AZ27" s="147"/>
      <c r="BA27" s="155">
        <f t="shared" si="16"/>
        <v>0</v>
      </c>
      <c r="BB27" s="156">
        <f t="shared" si="17"/>
        <v>0</v>
      </c>
      <c r="BD27" s="148"/>
      <c r="BE27" s="27"/>
    </row>
    <row r="28" spans="1:57">
      <c r="A28" s="159"/>
      <c r="B28" s="163" t="s">
        <v>191</v>
      </c>
      <c r="C28" s="28">
        <v>40513</v>
      </c>
      <c r="D28" s="117" t="s">
        <v>192</v>
      </c>
      <c r="E28" s="12" t="s">
        <v>64</v>
      </c>
      <c r="F28" s="97">
        <v>0</v>
      </c>
      <c r="G28" s="85">
        <v>91500</v>
      </c>
      <c r="H28" s="98" t="s">
        <v>64</v>
      </c>
      <c r="I28" s="99">
        <v>88842</v>
      </c>
      <c r="J28" s="22">
        <v>88842</v>
      </c>
      <c r="K28" s="86">
        <v>2.9918281893698939E-2</v>
      </c>
      <c r="L28" s="22">
        <v>88842</v>
      </c>
      <c r="M28" s="22">
        <v>88842</v>
      </c>
      <c r="N28" s="86">
        <v>0</v>
      </c>
      <c r="O28" s="22"/>
      <c r="P28" s="9">
        <v>88842</v>
      </c>
      <c r="Q28" s="9">
        <v>88842</v>
      </c>
      <c r="R28" s="33">
        <v>0</v>
      </c>
      <c r="S28" s="10">
        <v>0</v>
      </c>
      <c r="T28" s="24">
        <v>88842</v>
      </c>
      <c r="U28" s="24">
        <v>88842</v>
      </c>
      <c r="V28" s="33">
        <v>0</v>
      </c>
      <c r="W28" s="10">
        <v>0</v>
      </c>
      <c r="X28" s="52">
        <v>88842</v>
      </c>
      <c r="Y28" s="52">
        <v>88842</v>
      </c>
      <c r="Z28" s="33">
        <v>0</v>
      </c>
      <c r="AA28" s="10">
        <v>0</v>
      </c>
      <c r="AB28" s="62">
        <v>88842</v>
      </c>
      <c r="AC28" s="52">
        <v>88842</v>
      </c>
      <c r="AD28" s="33">
        <v>0</v>
      </c>
      <c r="AE28" s="42">
        <v>0</v>
      </c>
      <c r="AF28" s="52">
        <v>88842</v>
      </c>
      <c r="AG28" s="52">
        <v>88842</v>
      </c>
      <c r="AH28" s="52">
        <v>88842</v>
      </c>
      <c r="AI28" s="52">
        <v>88842</v>
      </c>
      <c r="AJ28" s="33">
        <v>0</v>
      </c>
      <c r="AK28" s="10">
        <v>0</v>
      </c>
      <c r="AL28" s="62">
        <v>88842</v>
      </c>
      <c r="AM28" s="52">
        <v>88842</v>
      </c>
      <c r="AN28" s="52">
        <v>88842</v>
      </c>
      <c r="AO28" s="52">
        <v>88842</v>
      </c>
      <c r="AP28" s="33">
        <f t="shared" si="12"/>
        <v>0</v>
      </c>
      <c r="AQ28" s="58">
        <f t="shared" si="13"/>
        <v>0</v>
      </c>
      <c r="AR28" s="146">
        <v>88842</v>
      </c>
      <c r="AS28" s="147">
        <v>88842</v>
      </c>
      <c r="AT28" s="147">
        <v>88842</v>
      </c>
      <c r="AU28" s="155">
        <f t="shared" si="14"/>
        <v>0</v>
      </c>
      <c r="AV28" s="156">
        <f t="shared" si="15"/>
        <v>0</v>
      </c>
      <c r="AW28" s="146">
        <v>88842</v>
      </c>
      <c r="AX28" s="147">
        <v>88842</v>
      </c>
      <c r="AY28" s="147"/>
      <c r="AZ28" s="147"/>
      <c r="BA28" s="155">
        <f t="shared" si="16"/>
        <v>0</v>
      </c>
      <c r="BB28" s="156">
        <f t="shared" si="17"/>
        <v>0</v>
      </c>
      <c r="BD28" s="150" t="s">
        <v>57</v>
      </c>
      <c r="BE28" s="27"/>
    </row>
    <row r="29" spans="1:57">
      <c r="A29" s="159"/>
      <c r="B29" s="163" t="s">
        <v>189</v>
      </c>
      <c r="C29" s="28">
        <v>40695</v>
      </c>
      <c r="D29" s="117" t="s">
        <v>190</v>
      </c>
      <c r="E29" s="12" t="s">
        <v>67</v>
      </c>
      <c r="F29" s="12" t="s">
        <v>67</v>
      </c>
      <c r="G29" s="12" t="s">
        <v>67</v>
      </c>
      <c r="H29" s="98" t="s">
        <v>67</v>
      </c>
      <c r="I29" s="12" t="s">
        <v>67</v>
      </c>
      <c r="J29" s="22">
        <v>279600</v>
      </c>
      <c r="K29" s="14" t="s">
        <v>64</v>
      </c>
      <c r="L29" s="22">
        <v>249141</v>
      </c>
      <c r="M29" s="22">
        <v>249141</v>
      </c>
      <c r="N29" s="86">
        <v>0.12225607186292109</v>
      </c>
      <c r="O29" s="22"/>
      <c r="P29" s="9">
        <v>249141</v>
      </c>
      <c r="Q29" s="9">
        <v>249141</v>
      </c>
      <c r="R29" s="33">
        <v>0</v>
      </c>
      <c r="S29" s="10">
        <v>0</v>
      </c>
      <c r="T29" s="24">
        <v>249141</v>
      </c>
      <c r="U29" s="24">
        <v>249141</v>
      </c>
      <c r="V29" s="33">
        <v>0</v>
      </c>
      <c r="W29" s="10">
        <v>0</v>
      </c>
      <c r="X29" s="52">
        <v>249141</v>
      </c>
      <c r="Y29" s="52">
        <v>249141</v>
      </c>
      <c r="Z29" s="33">
        <v>0</v>
      </c>
      <c r="AA29" s="10">
        <v>0</v>
      </c>
      <c r="AB29" s="62">
        <v>249141</v>
      </c>
      <c r="AC29" s="52">
        <v>249141</v>
      </c>
      <c r="AD29" s="33">
        <v>0</v>
      </c>
      <c r="AE29" s="42">
        <v>0</v>
      </c>
      <c r="AF29" s="52">
        <v>249141</v>
      </c>
      <c r="AG29" s="52">
        <v>249141</v>
      </c>
      <c r="AH29" s="52">
        <v>249141</v>
      </c>
      <c r="AI29" s="52">
        <v>249141</v>
      </c>
      <c r="AJ29" s="33">
        <v>0</v>
      </c>
      <c r="AK29" s="10">
        <v>0</v>
      </c>
      <c r="AL29" s="62">
        <v>249141</v>
      </c>
      <c r="AM29" s="52">
        <v>249141</v>
      </c>
      <c r="AN29" s="52">
        <v>249141</v>
      </c>
      <c r="AO29" s="52">
        <v>249141</v>
      </c>
      <c r="AP29" s="33">
        <f t="shared" si="12"/>
        <v>0</v>
      </c>
      <c r="AQ29" s="58">
        <f t="shared" si="13"/>
        <v>0</v>
      </c>
      <c r="AR29" s="146">
        <v>249141</v>
      </c>
      <c r="AS29" s="147">
        <v>249141</v>
      </c>
      <c r="AT29" s="147">
        <v>249141</v>
      </c>
      <c r="AU29" s="155">
        <f t="shared" si="14"/>
        <v>0</v>
      </c>
      <c r="AV29" s="156">
        <f t="shared" si="15"/>
        <v>0</v>
      </c>
      <c r="AW29" s="146">
        <v>249141</v>
      </c>
      <c r="AX29" s="147">
        <v>249141</v>
      </c>
      <c r="AY29" s="147"/>
      <c r="AZ29" s="147"/>
      <c r="BA29" s="155">
        <f t="shared" si="16"/>
        <v>0</v>
      </c>
      <c r="BB29" s="156">
        <f t="shared" si="17"/>
        <v>0</v>
      </c>
      <c r="BD29" s="148"/>
      <c r="BE29" s="27"/>
    </row>
    <row r="30" spans="1:57" ht="23.25" customHeight="1">
      <c r="A30" s="159"/>
      <c r="B30" s="163" t="s">
        <v>186</v>
      </c>
      <c r="C30" s="28">
        <v>41061</v>
      </c>
      <c r="D30" s="117" t="s">
        <v>188</v>
      </c>
      <c r="E30" s="12" t="s">
        <v>67</v>
      </c>
      <c r="F30" s="12" t="s">
        <v>67</v>
      </c>
      <c r="G30" s="12" t="s">
        <v>67</v>
      </c>
      <c r="H30" s="98" t="s">
        <v>67</v>
      </c>
      <c r="I30" s="12" t="s">
        <v>67</v>
      </c>
      <c r="J30" s="12" t="s">
        <v>67</v>
      </c>
      <c r="K30" s="14" t="s">
        <v>64</v>
      </c>
      <c r="L30" s="98" t="s">
        <v>67</v>
      </c>
      <c r="M30" s="22">
        <v>450200</v>
      </c>
      <c r="N30" s="98" t="s">
        <v>64</v>
      </c>
      <c r="O30" s="22"/>
      <c r="P30" s="22">
        <v>430017</v>
      </c>
      <c r="Q30" s="22">
        <v>430017</v>
      </c>
      <c r="R30" s="33">
        <v>-4.4831186139493551E-2</v>
      </c>
      <c r="S30" s="10">
        <v>0</v>
      </c>
      <c r="T30" s="24">
        <v>430017</v>
      </c>
      <c r="U30" s="24">
        <v>430017</v>
      </c>
      <c r="V30" s="33">
        <v>0</v>
      </c>
      <c r="W30" s="10">
        <v>0</v>
      </c>
      <c r="X30" s="52">
        <v>421517</v>
      </c>
      <c r="Y30" s="52">
        <v>421517</v>
      </c>
      <c r="Z30" s="33">
        <v>-1.9766660387845136E-2</v>
      </c>
      <c r="AA30" s="10">
        <v>0</v>
      </c>
      <c r="AB30" s="62">
        <v>421517</v>
      </c>
      <c r="AC30" s="52">
        <v>421517</v>
      </c>
      <c r="AD30" s="33">
        <v>0</v>
      </c>
      <c r="AE30" s="42">
        <v>0</v>
      </c>
      <c r="AF30" s="52">
        <v>421517</v>
      </c>
      <c r="AG30" s="52">
        <v>421517</v>
      </c>
      <c r="AH30" s="52">
        <v>421517</v>
      </c>
      <c r="AI30" s="52">
        <v>421517</v>
      </c>
      <c r="AJ30" s="33">
        <v>0</v>
      </c>
      <c r="AK30" s="10">
        <v>0</v>
      </c>
      <c r="AL30" s="62">
        <v>421517</v>
      </c>
      <c r="AM30" s="52">
        <v>421517</v>
      </c>
      <c r="AN30" s="52">
        <v>421517</v>
      </c>
      <c r="AO30" s="52">
        <v>421517</v>
      </c>
      <c r="AP30" s="33">
        <f t="shared" si="12"/>
        <v>0</v>
      </c>
      <c r="AQ30" s="58">
        <f t="shared" si="13"/>
        <v>0</v>
      </c>
      <c r="AR30" s="146">
        <v>421517</v>
      </c>
      <c r="AS30" s="147">
        <v>421517</v>
      </c>
      <c r="AT30" s="147">
        <v>421517</v>
      </c>
      <c r="AU30" s="155">
        <f t="shared" si="14"/>
        <v>0</v>
      </c>
      <c r="AV30" s="156">
        <f t="shared" si="15"/>
        <v>0</v>
      </c>
      <c r="AW30" s="146">
        <v>421517</v>
      </c>
      <c r="AX30" s="147">
        <v>421517</v>
      </c>
      <c r="AY30" s="147"/>
      <c r="AZ30" s="147"/>
      <c r="BA30" s="155">
        <f t="shared" si="16"/>
        <v>0</v>
      </c>
      <c r="BB30" s="156">
        <f t="shared" si="17"/>
        <v>0</v>
      </c>
      <c r="BD30" s="172" t="s">
        <v>187</v>
      </c>
      <c r="BE30" s="27"/>
    </row>
    <row r="31" spans="1:57" ht="25">
      <c r="A31" s="159"/>
      <c r="B31" s="163" t="s">
        <v>183</v>
      </c>
      <c r="C31" s="28">
        <v>41061</v>
      </c>
      <c r="D31" s="117" t="s">
        <v>185</v>
      </c>
      <c r="E31" s="12" t="s">
        <v>67</v>
      </c>
      <c r="F31" s="12" t="s">
        <v>67</v>
      </c>
      <c r="G31" s="12" t="s">
        <v>67</v>
      </c>
      <c r="H31" s="98" t="s">
        <v>67</v>
      </c>
      <c r="I31" s="12" t="s">
        <v>67</v>
      </c>
      <c r="J31" s="12" t="s">
        <v>67</v>
      </c>
      <c r="K31" s="14" t="s">
        <v>64</v>
      </c>
      <c r="L31" s="47" t="s">
        <v>67</v>
      </c>
      <c r="M31" s="22">
        <v>5819300</v>
      </c>
      <c r="N31" s="98" t="s">
        <v>64</v>
      </c>
      <c r="O31" s="22"/>
      <c r="P31" s="22">
        <v>5267709</v>
      </c>
      <c r="Q31" s="22">
        <v>5267709</v>
      </c>
      <c r="R31" s="33">
        <v>-9.4786486347155141E-2</v>
      </c>
      <c r="S31" s="10">
        <v>0</v>
      </c>
      <c r="T31" s="24">
        <v>5268487</v>
      </c>
      <c r="U31" s="24">
        <v>5268487</v>
      </c>
      <c r="V31" s="33">
        <v>1.4769228900068931E-4</v>
      </c>
      <c r="W31" s="10">
        <v>0</v>
      </c>
      <c r="X31" s="52">
        <v>5268487</v>
      </c>
      <c r="Y31" s="52">
        <v>5268487</v>
      </c>
      <c r="Z31" s="33">
        <v>0</v>
      </c>
      <c r="AA31" s="10">
        <v>0</v>
      </c>
      <c r="AB31" s="62">
        <v>5268479</v>
      </c>
      <c r="AC31" s="52">
        <v>5268479</v>
      </c>
      <c r="AD31" s="33">
        <v>-1.5184625111741568E-6</v>
      </c>
      <c r="AE31" s="42">
        <v>0</v>
      </c>
      <c r="AF31" s="52">
        <v>5268479</v>
      </c>
      <c r="AG31" s="52">
        <v>5268479</v>
      </c>
      <c r="AH31" s="52">
        <v>5268479</v>
      </c>
      <c r="AI31" s="52">
        <v>5268479</v>
      </c>
      <c r="AJ31" s="33">
        <v>-1.5184625111741568E-6</v>
      </c>
      <c r="AK31" s="10">
        <v>0</v>
      </c>
      <c r="AL31" s="62">
        <v>5268479</v>
      </c>
      <c r="AM31" s="52">
        <v>5268479</v>
      </c>
      <c r="AN31" s="52">
        <v>5268479</v>
      </c>
      <c r="AO31" s="52">
        <v>5268479</v>
      </c>
      <c r="AP31" s="33">
        <f t="shared" si="12"/>
        <v>0</v>
      </c>
      <c r="AQ31" s="58">
        <f t="shared" si="13"/>
        <v>0</v>
      </c>
      <c r="AR31" s="146">
        <v>5268479</v>
      </c>
      <c r="AS31" s="147">
        <v>5268479</v>
      </c>
      <c r="AT31" s="147">
        <v>5268479</v>
      </c>
      <c r="AU31" s="155">
        <f t="shared" si="14"/>
        <v>0</v>
      </c>
      <c r="AV31" s="156">
        <f t="shared" si="15"/>
        <v>0</v>
      </c>
      <c r="AW31" s="146">
        <v>5268479</v>
      </c>
      <c r="AX31" s="147">
        <v>5268479</v>
      </c>
      <c r="AY31" s="147"/>
      <c r="AZ31" s="147"/>
      <c r="BA31" s="155">
        <f t="shared" si="16"/>
        <v>0</v>
      </c>
      <c r="BB31" s="156">
        <f t="shared" si="17"/>
        <v>0</v>
      </c>
      <c r="BD31" s="148" t="s">
        <v>184</v>
      </c>
      <c r="BE31" s="27"/>
    </row>
    <row r="32" spans="1:57" ht="50">
      <c r="A32" s="159"/>
      <c r="B32" s="163" t="s">
        <v>181</v>
      </c>
      <c r="C32" s="28">
        <v>41244</v>
      </c>
      <c r="D32" s="117" t="s">
        <v>182</v>
      </c>
      <c r="E32" s="12" t="s">
        <v>67</v>
      </c>
      <c r="F32" s="12" t="s">
        <v>67</v>
      </c>
      <c r="G32" s="12" t="s">
        <v>67</v>
      </c>
      <c r="H32" s="98" t="s">
        <v>67</v>
      </c>
      <c r="I32" s="12" t="s">
        <v>67</v>
      </c>
      <c r="J32" s="12" t="s">
        <v>67</v>
      </c>
      <c r="K32" s="14" t="s">
        <v>64</v>
      </c>
      <c r="L32" s="47" t="s">
        <v>67</v>
      </c>
      <c r="M32" s="22">
        <v>1521900</v>
      </c>
      <c r="N32" s="98" t="s">
        <v>64</v>
      </c>
      <c r="O32" s="22"/>
      <c r="P32" s="22">
        <v>1886753</v>
      </c>
      <c r="Q32" s="22">
        <v>1886753</v>
      </c>
      <c r="R32" s="33">
        <v>0.23973519942177535</v>
      </c>
      <c r="S32" s="10">
        <v>0</v>
      </c>
      <c r="T32" s="24">
        <v>1881887</v>
      </c>
      <c r="U32" s="24">
        <v>1881887</v>
      </c>
      <c r="V32" s="33">
        <v>-2.5790339275993945E-3</v>
      </c>
      <c r="W32" s="10">
        <v>0</v>
      </c>
      <c r="X32" s="52">
        <v>1881887</v>
      </c>
      <c r="Y32" s="52">
        <v>1881887</v>
      </c>
      <c r="Z32" s="33">
        <v>0</v>
      </c>
      <c r="AA32" s="10">
        <v>0</v>
      </c>
      <c r="AB32" s="62">
        <v>1881887</v>
      </c>
      <c r="AC32" s="52">
        <v>1881887</v>
      </c>
      <c r="AD32" s="33">
        <v>0</v>
      </c>
      <c r="AE32" s="42">
        <v>0</v>
      </c>
      <c r="AF32" s="52">
        <v>1881887</v>
      </c>
      <c r="AG32" s="52">
        <v>1881887</v>
      </c>
      <c r="AH32" s="52">
        <v>1881887</v>
      </c>
      <c r="AI32" s="52">
        <v>1881887</v>
      </c>
      <c r="AJ32" s="33">
        <v>0</v>
      </c>
      <c r="AK32" s="10">
        <v>0</v>
      </c>
      <c r="AL32" s="62">
        <v>1881887</v>
      </c>
      <c r="AM32" s="52">
        <v>1881887</v>
      </c>
      <c r="AN32" s="52">
        <v>1881887</v>
      </c>
      <c r="AO32" s="52">
        <v>1881887</v>
      </c>
      <c r="AP32" s="33">
        <f t="shared" si="12"/>
        <v>0</v>
      </c>
      <c r="AQ32" s="58">
        <f t="shared" si="13"/>
        <v>0</v>
      </c>
      <c r="AR32" s="146">
        <v>1881887</v>
      </c>
      <c r="AS32" s="147">
        <v>1881887</v>
      </c>
      <c r="AT32" s="147">
        <v>1881887</v>
      </c>
      <c r="AU32" s="155">
        <f t="shared" si="14"/>
        <v>0</v>
      </c>
      <c r="AV32" s="156">
        <f t="shared" si="15"/>
        <v>0</v>
      </c>
      <c r="AW32" s="146">
        <v>1881887</v>
      </c>
      <c r="AX32" s="147">
        <v>1881887</v>
      </c>
      <c r="AY32" s="147"/>
      <c r="AZ32" s="147"/>
      <c r="BA32" s="155">
        <f t="shared" si="16"/>
        <v>0</v>
      </c>
      <c r="BB32" s="156">
        <f t="shared" si="17"/>
        <v>0</v>
      </c>
      <c r="BD32" s="148"/>
      <c r="BE32" s="27"/>
    </row>
    <row r="33" spans="1:57">
      <c r="A33" s="159"/>
      <c r="B33" s="163" t="s">
        <v>179</v>
      </c>
      <c r="C33" s="28">
        <v>41152</v>
      </c>
      <c r="D33" s="117" t="s">
        <v>180</v>
      </c>
      <c r="E33" s="12" t="s">
        <v>67</v>
      </c>
      <c r="F33" s="12" t="s">
        <v>67</v>
      </c>
      <c r="G33" s="12" t="s">
        <v>67</v>
      </c>
      <c r="H33" s="98" t="s">
        <v>67</v>
      </c>
      <c r="I33" s="12" t="s">
        <v>67</v>
      </c>
      <c r="J33" s="12" t="s">
        <v>67</v>
      </c>
      <c r="K33" s="14" t="s">
        <v>64</v>
      </c>
      <c r="L33" s="47" t="s">
        <v>67</v>
      </c>
      <c r="M33" s="22">
        <v>47434000</v>
      </c>
      <c r="N33" s="98" t="s">
        <v>64</v>
      </c>
      <c r="O33" s="22"/>
      <c r="P33" s="22">
        <v>47172572</v>
      </c>
      <c r="Q33" s="22">
        <v>47172572</v>
      </c>
      <c r="R33" s="33">
        <v>-5.5114053210777447E-3</v>
      </c>
      <c r="S33" s="10">
        <v>0</v>
      </c>
      <c r="T33" s="24">
        <v>47415121</v>
      </c>
      <c r="U33" s="24">
        <v>47415121</v>
      </c>
      <c r="V33" s="33">
        <v>5.1417378725926444E-3</v>
      </c>
      <c r="W33" s="10">
        <v>0</v>
      </c>
      <c r="X33" s="52">
        <v>47659752</v>
      </c>
      <c r="Y33" s="52">
        <v>47659900</v>
      </c>
      <c r="Z33" s="33">
        <f>X33/U33-1</f>
        <v>5.159345686368777E-3</v>
      </c>
      <c r="AA33" s="33">
        <f>Y33/X33-1</f>
        <v>3.1053455753493608E-6</v>
      </c>
      <c r="AB33" s="67" t="e">
        <f>SUM(#REF!)</f>
        <v>#REF!</v>
      </c>
      <c r="AC33" s="56">
        <v>47659900</v>
      </c>
      <c r="AD33" s="33" t="e">
        <f>AB33/Y33-1</f>
        <v>#REF!</v>
      </c>
      <c r="AE33" s="58" t="e">
        <f>AC33/AB33-1</f>
        <v>#REF!</v>
      </c>
      <c r="AF33" s="56">
        <v>47660028.540000007</v>
      </c>
      <c r="AG33" s="56">
        <v>47660028.540000007</v>
      </c>
      <c r="AH33" s="56">
        <v>47660028.540000007</v>
      </c>
      <c r="AI33" s="56">
        <v>47660028.540000007</v>
      </c>
      <c r="AJ33" s="33">
        <f>AF33/AC33-1</f>
        <v>2.6970262212433482E-6</v>
      </c>
      <c r="AK33" s="33">
        <f>AG33/AF33-1</f>
        <v>0</v>
      </c>
      <c r="AL33" s="67">
        <v>47660028.540000007</v>
      </c>
      <c r="AM33" s="56">
        <v>47660028.540000007</v>
      </c>
      <c r="AN33" s="56">
        <v>47660028.540000007</v>
      </c>
      <c r="AO33" s="56">
        <v>47660028.540000007</v>
      </c>
      <c r="AP33" s="33">
        <f t="shared" si="12"/>
        <v>0</v>
      </c>
      <c r="AQ33" s="58">
        <f t="shared" si="13"/>
        <v>0</v>
      </c>
      <c r="AR33" s="146">
        <v>47660028.540000007</v>
      </c>
      <c r="AS33" s="147">
        <v>47660028.540000007</v>
      </c>
      <c r="AT33" s="147">
        <v>47660028.540000007</v>
      </c>
      <c r="AU33" s="155">
        <f t="shared" si="14"/>
        <v>0</v>
      </c>
      <c r="AV33" s="156">
        <f t="shared" si="15"/>
        <v>0</v>
      </c>
      <c r="AW33" s="146">
        <v>47660028.540000007</v>
      </c>
      <c r="AX33" s="147">
        <v>47660028.540000007</v>
      </c>
      <c r="AY33" s="147"/>
      <c r="AZ33" s="147"/>
      <c r="BA33" s="155">
        <f t="shared" si="16"/>
        <v>0</v>
      </c>
      <c r="BB33" s="156">
        <f t="shared" si="17"/>
        <v>0</v>
      </c>
      <c r="BD33" s="148"/>
      <c r="BE33" s="27"/>
    </row>
    <row r="34" spans="1:57" ht="37.5">
      <c r="A34" s="159"/>
      <c r="B34" s="163" t="s">
        <v>177</v>
      </c>
      <c r="C34" s="28">
        <v>41061</v>
      </c>
      <c r="D34" s="117" t="s">
        <v>178</v>
      </c>
      <c r="E34" s="12" t="s">
        <v>67</v>
      </c>
      <c r="F34" s="12" t="s">
        <v>67</v>
      </c>
      <c r="G34" s="12" t="s">
        <v>67</v>
      </c>
      <c r="H34" s="47" t="s">
        <v>67</v>
      </c>
      <c r="I34" s="12" t="s">
        <v>67</v>
      </c>
      <c r="J34" s="12" t="s">
        <v>67</v>
      </c>
      <c r="K34" s="14" t="s">
        <v>64</v>
      </c>
      <c r="L34" s="47" t="s">
        <v>67</v>
      </c>
      <c r="M34" s="22">
        <v>284100</v>
      </c>
      <c r="N34" s="98" t="s">
        <v>64</v>
      </c>
      <c r="O34" s="22"/>
      <c r="P34" s="22">
        <v>230750</v>
      </c>
      <c r="Q34" s="22">
        <v>230750</v>
      </c>
      <c r="R34" s="33">
        <v>-0.18778599084829284</v>
      </c>
      <c r="S34" s="10">
        <v>0</v>
      </c>
      <c r="T34" s="24">
        <v>230750</v>
      </c>
      <c r="U34" s="24">
        <v>230750</v>
      </c>
      <c r="V34" s="33">
        <v>0</v>
      </c>
      <c r="W34" s="10">
        <v>0</v>
      </c>
      <c r="X34" s="52">
        <v>230750</v>
      </c>
      <c r="Y34" s="52">
        <v>230750</v>
      </c>
      <c r="Z34" s="33">
        <v>0</v>
      </c>
      <c r="AA34" s="10">
        <v>0</v>
      </c>
      <c r="AB34" s="62">
        <v>230750</v>
      </c>
      <c r="AC34" s="52">
        <v>230750</v>
      </c>
      <c r="AD34" s="33">
        <v>0</v>
      </c>
      <c r="AE34" s="42">
        <v>0</v>
      </c>
      <c r="AF34" s="52">
        <v>230750</v>
      </c>
      <c r="AG34" s="52">
        <v>230750</v>
      </c>
      <c r="AH34" s="52">
        <v>230750</v>
      </c>
      <c r="AI34" s="52">
        <v>230750</v>
      </c>
      <c r="AJ34" s="33">
        <v>0</v>
      </c>
      <c r="AK34" s="10">
        <v>0</v>
      </c>
      <c r="AL34" s="62">
        <v>230750</v>
      </c>
      <c r="AM34" s="52">
        <v>230750</v>
      </c>
      <c r="AN34" s="52">
        <v>230750</v>
      </c>
      <c r="AO34" s="52">
        <v>230750</v>
      </c>
      <c r="AP34" s="33">
        <f t="shared" si="12"/>
        <v>0</v>
      </c>
      <c r="AQ34" s="58">
        <f t="shared" si="13"/>
        <v>0</v>
      </c>
      <c r="AR34" s="146">
        <v>230750</v>
      </c>
      <c r="AS34" s="147">
        <v>230750</v>
      </c>
      <c r="AT34" s="147">
        <v>230750</v>
      </c>
      <c r="AU34" s="155">
        <f t="shared" si="14"/>
        <v>0</v>
      </c>
      <c r="AV34" s="156">
        <f t="shared" si="15"/>
        <v>0</v>
      </c>
      <c r="AW34" s="146">
        <v>230750</v>
      </c>
      <c r="AX34" s="147">
        <v>230750</v>
      </c>
      <c r="AY34" s="147"/>
      <c r="AZ34" s="147"/>
      <c r="BA34" s="155">
        <f t="shared" si="16"/>
        <v>0</v>
      </c>
      <c r="BB34" s="156">
        <f t="shared" si="17"/>
        <v>0</v>
      </c>
      <c r="BD34" s="148"/>
      <c r="BE34" s="27"/>
    </row>
    <row r="35" spans="1:57">
      <c r="A35" s="159"/>
      <c r="B35" s="163" t="s">
        <v>175</v>
      </c>
      <c r="C35" s="28">
        <v>41061</v>
      </c>
      <c r="D35" s="117" t="s">
        <v>176</v>
      </c>
      <c r="E35" s="12" t="s">
        <v>67</v>
      </c>
      <c r="F35" s="12" t="s">
        <v>67</v>
      </c>
      <c r="G35" s="12" t="s">
        <v>67</v>
      </c>
      <c r="H35" s="47" t="s">
        <v>67</v>
      </c>
      <c r="I35" s="12" t="s">
        <v>67</v>
      </c>
      <c r="J35" s="12" t="s">
        <v>67</v>
      </c>
      <c r="K35" s="14" t="s">
        <v>64</v>
      </c>
      <c r="L35" s="47" t="s">
        <v>67</v>
      </c>
      <c r="M35" s="22">
        <v>3985900</v>
      </c>
      <c r="N35" s="98" t="s">
        <v>64</v>
      </c>
      <c r="O35" s="22"/>
      <c r="P35" s="22">
        <v>4204655</v>
      </c>
      <c r="Q35" s="22">
        <v>4204655</v>
      </c>
      <c r="R35" s="33">
        <v>5.4882209789508085E-2</v>
      </c>
      <c r="S35" s="10">
        <v>0</v>
      </c>
      <c r="T35" s="24">
        <v>4157737</v>
      </c>
      <c r="U35" s="24">
        <v>4157737</v>
      </c>
      <c r="V35" s="33">
        <v>-1.1158584949300221E-2</v>
      </c>
      <c r="W35" s="10">
        <v>0</v>
      </c>
      <c r="X35" s="52">
        <v>4175110</v>
      </c>
      <c r="Y35" s="52">
        <v>4175110</v>
      </c>
      <c r="Z35" s="33">
        <v>4.1784749732847182E-3</v>
      </c>
      <c r="AA35" s="10">
        <v>0</v>
      </c>
      <c r="AB35" s="62">
        <v>4175110</v>
      </c>
      <c r="AC35" s="52">
        <v>4175110</v>
      </c>
      <c r="AD35" s="33">
        <v>0</v>
      </c>
      <c r="AE35" s="42">
        <v>0</v>
      </c>
      <c r="AF35" s="52">
        <v>4175110</v>
      </c>
      <c r="AG35" s="52">
        <v>4175110</v>
      </c>
      <c r="AH35" s="52">
        <v>4175110</v>
      </c>
      <c r="AI35" s="52">
        <v>4175110</v>
      </c>
      <c r="AJ35" s="33">
        <v>0</v>
      </c>
      <c r="AK35" s="10">
        <v>0</v>
      </c>
      <c r="AL35" s="62">
        <v>4175110</v>
      </c>
      <c r="AM35" s="52">
        <v>4175110</v>
      </c>
      <c r="AN35" s="52">
        <v>4175110</v>
      </c>
      <c r="AO35" s="52">
        <v>4175110</v>
      </c>
      <c r="AP35" s="33">
        <f t="shared" si="12"/>
        <v>0</v>
      </c>
      <c r="AQ35" s="58">
        <f t="shared" si="13"/>
        <v>0</v>
      </c>
      <c r="AR35" s="146">
        <v>4175110</v>
      </c>
      <c r="AS35" s="147">
        <v>4175110</v>
      </c>
      <c r="AT35" s="147">
        <v>4175110</v>
      </c>
      <c r="AU35" s="155">
        <f t="shared" si="14"/>
        <v>0</v>
      </c>
      <c r="AV35" s="156">
        <f t="shared" si="15"/>
        <v>0</v>
      </c>
      <c r="AW35" s="146">
        <v>4175110</v>
      </c>
      <c r="AX35" s="147">
        <v>4175110</v>
      </c>
      <c r="AY35" s="147"/>
      <c r="AZ35" s="147"/>
      <c r="BA35" s="155">
        <f t="shared" si="16"/>
        <v>0</v>
      </c>
      <c r="BB35" s="156">
        <f t="shared" si="17"/>
        <v>0</v>
      </c>
      <c r="BD35" s="148"/>
      <c r="BE35" s="27"/>
    </row>
    <row r="36" spans="1:57" ht="30">
      <c r="A36" s="159"/>
      <c r="B36" s="163" t="s">
        <v>172</v>
      </c>
      <c r="C36" s="5">
        <v>41730</v>
      </c>
      <c r="D36" s="13" t="s">
        <v>174</v>
      </c>
      <c r="E36" s="12" t="s">
        <v>67</v>
      </c>
      <c r="F36" s="12" t="s">
        <v>67</v>
      </c>
      <c r="G36" s="12" t="s">
        <v>67</v>
      </c>
      <c r="H36" s="47" t="s">
        <v>67</v>
      </c>
      <c r="I36" s="12" t="s">
        <v>67</v>
      </c>
      <c r="J36" s="12" t="s">
        <v>67</v>
      </c>
      <c r="K36" s="14" t="s">
        <v>64</v>
      </c>
      <c r="L36" s="47" t="s">
        <v>67</v>
      </c>
      <c r="M36" s="9">
        <v>1609000</v>
      </c>
      <c r="N36" s="98" t="s">
        <v>64</v>
      </c>
      <c r="O36" s="9"/>
      <c r="P36" s="9">
        <v>4101857</v>
      </c>
      <c r="Q36" s="9">
        <v>12471857</v>
      </c>
      <c r="R36" s="33">
        <v>1.5493206960845245</v>
      </c>
      <c r="S36" s="10">
        <v>2.0405391996844355</v>
      </c>
      <c r="T36" s="24">
        <v>8981434</v>
      </c>
      <c r="U36" s="24">
        <v>55496134</v>
      </c>
      <c r="V36" s="33">
        <v>-0.27986393686200861</v>
      </c>
      <c r="W36" s="10">
        <v>5.1789836678641743</v>
      </c>
      <c r="X36" s="52">
        <v>58065903</v>
      </c>
      <c r="Y36" s="52">
        <v>57951403</v>
      </c>
      <c r="Z36" s="33">
        <v>4.6305369667732243E-2</v>
      </c>
      <c r="AA36" s="10">
        <v>-1.9718973456763766E-3</v>
      </c>
      <c r="AB36" s="62">
        <v>58124321.730000004</v>
      </c>
      <c r="AC36" s="56">
        <v>59295600.189999998</v>
      </c>
      <c r="AD36" s="33">
        <f>AB36/Y36-1</f>
        <v>2.9838575262794986E-3</v>
      </c>
      <c r="AE36" s="58">
        <f>AC36/AB36-1</f>
        <v>2.0151262417148486E-2</v>
      </c>
      <c r="AF36" s="56">
        <v>59305787.900000013</v>
      </c>
      <c r="AG36" s="56">
        <v>59305787.900000013</v>
      </c>
      <c r="AH36" s="56">
        <v>59305787.900000013</v>
      </c>
      <c r="AI36" s="56">
        <v>59305787.900000013</v>
      </c>
      <c r="AJ36" s="33">
        <f>AF36/AC36-1</f>
        <v>1.7181224184215083E-4</v>
      </c>
      <c r="AK36" s="33">
        <f>AG36/AF36-1</f>
        <v>0</v>
      </c>
      <c r="AL36" s="67">
        <v>59305787.900000013</v>
      </c>
      <c r="AM36" s="56">
        <v>59305787.900000013</v>
      </c>
      <c r="AN36" s="56">
        <v>59305787.900000013</v>
      </c>
      <c r="AO36" s="56">
        <v>59305787.900000013</v>
      </c>
      <c r="AP36" s="33">
        <f t="shared" si="12"/>
        <v>0</v>
      </c>
      <c r="AQ36" s="58">
        <f t="shared" si="13"/>
        <v>0</v>
      </c>
      <c r="AR36" s="146">
        <v>59305787.900000013</v>
      </c>
      <c r="AS36" s="147">
        <v>59305787.900000013</v>
      </c>
      <c r="AT36" s="147">
        <v>59305787.900000013</v>
      </c>
      <c r="AU36" s="155">
        <f t="shared" si="14"/>
        <v>0</v>
      </c>
      <c r="AV36" s="156">
        <f t="shared" si="15"/>
        <v>0</v>
      </c>
      <c r="AW36" s="146">
        <v>59305787.900000013</v>
      </c>
      <c r="AX36" s="147">
        <v>59305787.900000013</v>
      </c>
      <c r="AY36" s="147"/>
      <c r="AZ36" s="147"/>
      <c r="BA36" s="155">
        <f t="shared" si="16"/>
        <v>0</v>
      </c>
      <c r="BB36" s="156">
        <f t="shared" si="17"/>
        <v>0</v>
      </c>
      <c r="BD36" s="150" t="s">
        <v>173</v>
      </c>
      <c r="BE36" s="27"/>
    </row>
    <row r="37" spans="1:57" ht="26.25" customHeight="1">
      <c r="A37" s="159"/>
      <c r="B37" s="163" t="s">
        <v>170</v>
      </c>
      <c r="C37" s="5">
        <v>41579</v>
      </c>
      <c r="D37" s="13" t="s">
        <v>171</v>
      </c>
      <c r="E37" s="12" t="s">
        <v>67</v>
      </c>
      <c r="F37" s="12" t="s">
        <v>67</v>
      </c>
      <c r="G37" s="12" t="s">
        <v>67</v>
      </c>
      <c r="H37" s="47" t="s">
        <v>67</v>
      </c>
      <c r="I37" s="12" t="s">
        <v>67</v>
      </c>
      <c r="J37" s="12" t="s">
        <v>67</v>
      </c>
      <c r="K37" s="14" t="s">
        <v>64</v>
      </c>
      <c r="L37" s="47" t="s">
        <v>67</v>
      </c>
      <c r="M37" s="12" t="s">
        <v>67</v>
      </c>
      <c r="N37" s="98" t="s">
        <v>64</v>
      </c>
      <c r="O37" s="9"/>
      <c r="P37" s="87" t="s">
        <v>67</v>
      </c>
      <c r="Q37" s="9">
        <v>8177700</v>
      </c>
      <c r="R37" s="14" t="s">
        <v>64</v>
      </c>
      <c r="S37" s="100" t="s">
        <v>64</v>
      </c>
      <c r="T37" s="21">
        <v>8593855</v>
      </c>
      <c r="U37" s="21">
        <v>8593855</v>
      </c>
      <c r="V37" s="33">
        <v>5.0889003020409218E-2</v>
      </c>
      <c r="W37" s="10">
        <v>0</v>
      </c>
      <c r="X37" s="52">
        <v>8598828</v>
      </c>
      <c r="Y37" s="52">
        <v>8598828</v>
      </c>
      <c r="Z37" s="33">
        <v>5.7866929334982053E-4</v>
      </c>
      <c r="AA37" s="10">
        <v>0</v>
      </c>
      <c r="AB37" s="62">
        <v>8598828</v>
      </c>
      <c r="AC37" s="52">
        <v>8598828</v>
      </c>
      <c r="AD37" s="33">
        <v>0</v>
      </c>
      <c r="AE37" s="42">
        <v>0</v>
      </c>
      <c r="AF37" s="52">
        <v>8598828</v>
      </c>
      <c r="AG37" s="52">
        <v>8598828</v>
      </c>
      <c r="AH37" s="52">
        <v>8598828</v>
      </c>
      <c r="AI37" s="52">
        <v>8598828</v>
      </c>
      <c r="AJ37" s="33">
        <v>0</v>
      </c>
      <c r="AK37" s="10">
        <v>0</v>
      </c>
      <c r="AL37" s="62">
        <v>8598828</v>
      </c>
      <c r="AM37" s="52">
        <v>8598828</v>
      </c>
      <c r="AN37" s="52">
        <v>8598828</v>
      </c>
      <c r="AO37" s="52">
        <v>8598828</v>
      </c>
      <c r="AP37" s="33">
        <f t="shared" si="12"/>
        <v>0</v>
      </c>
      <c r="AQ37" s="58">
        <f t="shared" si="13"/>
        <v>0</v>
      </c>
      <c r="AR37" s="146">
        <v>8598828</v>
      </c>
      <c r="AS37" s="147">
        <v>8598828</v>
      </c>
      <c r="AT37" s="147">
        <v>8598828</v>
      </c>
      <c r="AU37" s="155">
        <f t="shared" si="14"/>
        <v>0</v>
      </c>
      <c r="AV37" s="156">
        <f t="shared" si="15"/>
        <v>0</v>
      </c>
      <c r="AW37" s="146">
        <v>8598828</v>
      </c>
      <c r="AX37" s="147">
        <v>8598828</v>
      </c>
      <c r="AY37" s="147"/>
      <c r="AZ37" s="147"/>
      <c r="BA37" s="155">
        <f t="shared" si="16"/>
        <v>0</v>
      </c>
      <c r="BB37" s="156">
        <f t="shared" si="17"/>
        <v>0</v>
      </c>
      <c r="BD37" s="150"/>
      <c r="BE37" s="27"/>
    </row>
    <row r="38" spans="1:57" ht="25">
      <c r="A38" s="159"/>
      <c r="B38" s="163" t="s">
        <v>168</v>
      </c>
      <c r="C38" s="5">
        <v>41426</v>
      </c>
      <c r="D38" s="13" t="s">
        <v>169</v>
      </c>
      <c r="E38" s="12" t="s">
        <v>67</v>
      </c>
      <c r="F38" s="12" t="s">
        <v>67</v>
      </c>
      <c r="G38" s="12" t="s">
        <v>67</v>
      </c>
      <c r="H38" s="47" t="s">
        <v>67</v>
      </c>
      <c r="I38" s="12" t="s">
        <v>67</v>
      </c>
      <c r="J38" s="12" t="s">
        <v>67</v>
      </c>
      <c r="K38" s="14" t="s">
        <v>64</v>
      </c>
      <c r="L38" s="47" t="s">
        <v>67</v>
      </c>
      <c r="M38" s="12" t="s">
        <v>67</v>
      </c>
      <c r="N38" s="98" t="s">
        <v>64</v>
      </c>
      <c r="O38" s="9"/>
      <c r="P38" s="87" t="s">
        <v>67</v>
      </c>
      <c r="Q38" s="9">
        <v>3795000</v>
      </c>
      <c r="R38" s="14" t="s">
        <v>64</v>
      </c>
      <c r="S38" s="100" t="s">
        <v>64</v>
      </c>
      <c r="T38" s="21">
        <v>4344847</v>
      </c>
      <c r="U38" s="21">
        <v>4344847</v>
      </c>
      <c r="V38" s="33">
        <v>0.14488722002635046</v>
      </c>
      <c r="W38" s="10">
        <v>0</v>
      </c>
      <c r="X38" s="52">
        <v>4344850</v>
      </c>
      <c r="Y38" s="52">
        <v>4344850</v>
      </c>
      <c r="Z38" s="33">
        <v>6.9047310535808037E-7</v>
      </c>
      <c r="AA38" s="10">
        <v>0</v>
      </c>
      <c r="AB38" s="62">
        <v>4344850</v>
      </c>
      <c r="AC38" s="52">
        <v>4344850</v>
      </c>
      <c r="AD38" s="33">
        <v>0</v>
      </c>
      <c r="AE38" s="42">
        <v>0</v>
      </c>
      <c r="AF38" s="52">
        <v>4344850</v>
      </c>
      <c r="AG38" s="52">
        <v>4344850</v>
      </c>
      <c r="AH38" s="52">
        <v>4344850</v>
      </c>
      <c r="AI38" s="52">
        <v>4344850</v>
      </c>
      <c r="AJ38" s="33">
        <v>0</v>
      </c>
      <c r="AK38" s="10">
        <v>0</v>
      </c>
      <c r="AL38" s="62">
        <v>4344850</v>
      </c>
      <c r="AM38" s="52">
        <v>4344850</v>
      </c>
      <c r="AN38" s="52">
        <v>4344850</v>
      </c>
      <c r="AO38" s="52">
        <v>4344850</v>
      </c>
      <c r="AP38" s="33">
        <f t="shared" si="12"/>
        <v>0</v>
      </c>
      <c r="AQ38" s="58">
        <f t="shared" si="13"/>
        <v>0</v>
      </c>
      <c r="AR38" s="146">
        <v>4344850</v>
      </c>
      <c r="AS38" s="147">
        <v>4344850</v>
      </c>
      <c r="AT38" s="147">
        <v>4344850</v>
      </c>
      <c r="AU38" s="155">
        <f t="shared" si="14"/>
        <v>0</v>
      </c>
      <c r="AV38" s="156">
        <f t="shared" si="15"/>
        <v>0</v>
      </c>
      <c r="AW38" s="146">
        <v>4344850</v>
      </c>
      <c r="AX38" s="147">
        <v>4344850</v>
      </c>
      <c r="AY38" s="147"/>
      <c r="AZ38" s="147"/>
      <c r="BA38" s="155">
        <f t="shared" si="16"/>
        <v>0</v>
      </c>
      <c r="BB38" s="156">
        <f t="shared" si="17"/>
        <v>0</v>
      </c>
      <c r="BD38" s="150"/>
      <c r="BE38" s="27"/>
    </row>
    <row r="39" spans="1:57" ht="20">
      <c r="A39" s="159"/>
      <c r="B39" s="163" t="s">
        <v>165</v>
      </c>
      <c r="C39" s="5">
        <v>41518</v>
      </c>
      <c r="D39" s="13" t="s">
        <v>167</v>
      </c>
      <c r="E39" s="12" t="s">
        <v>67</v>
      </c>
      <c r="F39" s="12" t="s">
        <v>67</v>
      </c>
      <c r="G39" s="12" t="s">
        <v>67</v>
      </c>
      <c r="H39" s="47" t="s">
        <v>67</v>
      </c>
      <c r="I39" s="12" t="s">
        <v>67</v>
      </c>
      <c r="J39" s="12" t="s">
        <v>67</v>
      </c>
      <c r="K39" s="14" t="s">
        <v>64</v>
      </c>
      <c r="L39" s="47" t="s">
        <v>67</v>
      </c>
      <c r="M39" s="12" t="s">
        <v>67</v>
      </c>
      <c r="N39" s="98" t="s">
        <v>64</v>
      </c>
      <c r="O39" s="9"/>
      <c r="P39" s="87" t="s">
        <v>67</v>
      </c>
      <c r="Q39" s="9">
        <v>1750000</v>
      </c>
      <c r="R39" s="14" t="s">
        <v>64</v>
      </c>
      <c r="S39" s="100" t="s">
        <v>64</v>
      </c>
      <c r="T39" s="21">
        <v>3038117</v>
      </c>
      <c r="U39" s="21">
        <v>3038117</v>
      </c>
      <c r="V39" s="33">
        <v>0.73606685714285724</v>
      </c>
      <c r="W39" s="10">
        <v>0</v>
      </c>
      <c r="X39" s="52">
        <v>6389739</v>
      </c>
      <c r="Y39" s="52">
        <v>6389739</v>
      </c>
      <c r="Z39" s="33">
        <v>1.1031905617854743</v>
      </c>
      <c r="AA39" s="10">
        <v>0</v>
      </c>
      <c r="AB39" s="62">
        <v>6389739</v>
      </c>
      <c r="AC39" s="52">
        <v>6389739</v>
      </c>
      <c r="AD39" s="33">
        <v>0</v>
      </c>
      <c r="AE39" s="42">
        <v>0</v>
      </c>
      <c r="AF39" s="52">
        <v>6389739</v>
      </c>
      <c r="AG39" s="52">
        <v>6389739</v>
      </c>
      <c r="AH39" s="52">
        <v>6389739</v>
      </c>
      <c r="AI39" s="52">
        <v>6389739</v>
      </c>
      <c r="AJ39" s="33">
        <v>0</v>
      </c>
      <c r="AK39" s="10">
        <v>0</v>
      </c>
      <c r="AL39" s="62">
        <v>6389739</v>
      </c>
      <c r="AM39" s="52">
        <v>6389739</v>
      </c>
      <c r="AN39" s="52">
        <v>6389739</v>
      </c>
      <c r="AO39" s="52">
        <v>6389739</v>
      </c>
      <c r="AP39" s="33">
        <f t="shared" si="12"/>
        <v>0</v>
      </c>
      <c r="AQ39" s="58">
        <f t="shared" si="13"/>
        <v>0</v>
      </c>
      <c r="AR39" s="146">
        <v>6389739</v>
      </c>
      <c r="AS39" s="147">
        <v>6389739</v>
      </c>
      <c r="AT39" s="147">
        <v>6389739</v>
      </c>
      <c r="AU39" s="155">
        <f t="shared" si="14"/>
        <v>0</v>
      </c>
      <c r="AV39" s="156">
        <f t="shared" si="15"/>
        <v>0</v>
      </c>
      <c r="AW39" s="146">
        <v>6389739</v>
      </c>
      <c r="AX39" s="147">
        <v>6389739</v>
      </c>
      <c r="AY39" s="147"/>
      <c r="AZ39" s="147"/>
      <c r="BA39" s="155">
        <f t="shared" si="16"/>
        <v>0</v>
      </c>
      <c r="BB39" s="156">
        <f t="shared" si="17"/>
        <v>0</v>
      </c>
      <c r="BD39" s="150" t="s">
        <v>166</v>
      </c>
      <c r="BE39" s="27"/>
    </row>
    <row r="40" spans="1:57" ht="25">
      <c r="A40" s="159"/>
      <c r="B40" s="163" t="s">
        <v>163</v>
      </c>
      <c r="C40" s="5">
        <v>41426</v>
      </c>
      <c r="D40" s="117" t="s">
        <v>164</v>
      </c>
      <c r="E40" s="12" t="s">
        <v>67</v>
      </c>
      <c r="F40" s="12" t="s">
        <v>67</v>
      </c>
      <c r="G40" s="12" t="s">
        <v>67</v>
      </c>
      <c r="H40" s="47" t="s">
        <v>67</v>
      </c>
      <c r="I40" s="12" t="s">
        <v>67</v>
      </c>
      <c r="J40" s="12" t="s">
        <v>67</v>
      </c>
      <c r="K40" s="14" t="s">
        <v>64</v>
      </c>
      <c r="L40" s="47" t="s">
        <v>67</v>
      </c>
      <c r="M40" s="12" t="s">
        <v>67</v>
      </c>
      <c r="N40" s="98" t="s">
        <v>64</v>
      </c>
      <c r="O40" s="22"/>
      <c r="P40" s="87" t="s">
        <v>67</v>
      </c>
      <c r="Q40" s="22">
        <v>4585200</v>
      </c>
      <c r="R40" s="14" t="s">
        <v>64</v>
      </c>
      <c r="S40" s="100" t="s">
        <v>64</v>
      </c>
      <c r="T40" s="21">
        <v>5048185</v>
      </c>
      <c r="U40" s="21">
        <v>5048185</v>
      </c>
      <c r="V40" s="33">
        <v>0.10097378522201872</v>
      </c>
      <c r="W40" s="10">
        <v>0</v>
      </c>
      <c r="X40" s="52">
        <v>5048526</v>
      </c>
      <c r="Y40" s="52">
        <v>5048526</v>
      </c>
      <c r="Z40" s="33">
        <v>6.7549029997948651E-5</v>
      </c>
      <c r="AA40" s="10">
        <v>0</v>
      </c>
      <c r="AB40" s="62">
        <v>5048526</v>
      </c>
      <c r="AC40" s="52">
        <v>5048526</v>
      </c>
      <c r="AD40" s="33">
        <v>0</v>
      </c>
      <c r="AE40" s="42">
        <v>0</v>
      </c>
      <c r="AF40" s="52">
        <v>5048526</v>
      </c>
      <c r="AG40" s="52">
        <v>5048526</v>
      </c>
      <c r="AH40" s="52">
        <v>5048526</v>
      </c>
      <c r="AI40" s="52">
        <v>5048526</v>
      </c>
      <c r="AJ40" s="33">
        <v>0</v>
      </c>
      <c r="AK40" s="10">
        <v>0</v>
      </c>
      <c r="AL40" s="62">
        <v>5048526</v>
      </c>
      <c r="AM40" s="52">
        <v>5048526</v>
      </c>
      <c r="AN40" s="52">
        <v>5048526</v>
      </c>
      <c r="AO40" s="52">
        <v>5048526</v>
      </c>
      <c r="AP40" s="33">
        <f t="shared" si="12"/>
        <v>0</v>
      </c>
      <c r="AQ40" s="58">
        <f t="shared" si="13"/>
        <v>0</v>
      </c>
      <c r="AR40" s="146">
        <v>5048526</v>
      </c>
      <c r="AS40" s="147">
        <v>5048526</v>
      </c>
      <c r="AT40" s="147">
        <v>5048526</v>
      </c>
      <c r="AU40" s="155">
        <f t="shared" si="14"/>
        <v>0</v>
      </c>
      <c r="AV40" s="156">
        <f t="shared" si="15"/>
        <v>0</v>
      </c>
      <c r="AW40" s="146">
        <v>5048526</v>
      </c>
      <c r="AX40" s="147">
        <v>5048526</v>
      </c>
      <c r="AY40" s="147"/>
      <c r="AZ40" s="147"/>
      <c r="BA40" s="155">
        <f t="shared" si="16"/>
        <v>0</v>
      </c>
      <c r="BB40" s="156">
        <f t="shared" si="17"/>
        <v>0</v>
      </c>
      <c r="BD40" s="148"/>
      <c r="BE40" s="27"/>
    </row>
    <row r="41" spans="1:57" ht="37.5">
      <c r="A41" s="159"/>
      <c r="B41" s="163" t="s">
        <v>161</v>
      </c>
      <c r="C41" s="28">
        <v>41426</v>
      </c>
      <c r="D41" s="117" t="s">
        <v>162</v>
      </c>
      <c r="E41" s="12" t="s">
        <v>67</v>
      </c>
      <c r="F41" s="12" t="s">
        <v>67</v>
      </c>
      <c r="G41" s="12" t="s">
        <v>67</v>
      </c>
      <c r="H41" s="47" t="s">
        <v>67</v>
      </c>
      <c r="I41" s="12" t="s">
        <v>67</v>
      </c>
      <c r="J41" s="12" t="s">
        <v>67</v>
      </c>
      <c r="K41" s="14" t="s">
        <v>64</v>
      </c>
      <c r="L41" s="47" t="s">
        <v>67</v>
      </c>
      <c r="M41" s="12" t="s">
        <v>67</v>
      </c>
      <c r="N41" s="98" t="s">
        <v>64</v>
      </c>
      <c r="O41" s="22"/>
      <c r="P41" s="87" t="s">
        <v>67</v>
      </c>
      <c r="Q41" s="22">
        <v>3095000</v>
      </c>
      <c r="R41" s="14" t="s">
        <v>64</v>
      </c>
      <c r="S41" s="100" t="s">
        <v>64</v>
      </c>
      <c r="T41" s="21">
        <v>2636239</v>
      </c>
      <c r="U41" s="21">
        <v>2636239</v>
      </c>
      <c r="V41" s="33">
        <v>-0.14822649434571888</v>
      </c>
      <c r="W41" s="10">
        <v>0</v>
      </c>
      <c r="X41" s="52">
        <v>2636239</v>
      </c>
      <c r="Y41" s="52">
        <v>2636239</v>
      </c>
      <c r="Z41" s="33">
        <v>0</v>
      </c>
      <c r="AA41" s="10">
        <v>0</v>
      </c>
      <c r="AB41" s="62">
        <v>2636239</v>
      </c>
      <c r="AC41" s="52">
        <v>2636239</v>
      </c>
      <c r="AD41" s="33">
        <v>0</v>
      </c>
      <c r="AE41" s="42">
        <v>0</v>
      </c>
      <c r="AF41" s="52">
        <v>2636239</v>
      </c>
      <c r="AG41" s="52">
        <v>2636239</v>
      </c>
      <c r="AH41" s="52">
        <v>2636239</v>
      </c>
      <c r="AI41" s="52">
        <v>2636239</v>
      </c>
      <c r="AJ41" s="33">
        <v>0</v>
      </c>
      <c r="AK41" s="10">
        <v>0</v>
      </c>
      <c r="AL41" s="62">
        <v>2636239</v>
      </c>
      <c r="AM41" s="52">
        <v>2636239</v>
      </c>
      <c r="AN41" s="52">
        <v>2636239</v>
      </c>
      <c r="AO41" s="52">
        <v>2636239</v>
      </c>
      <c r="AP41" s="33">
        <f t="shared" si="12"/>
        <v>0</v>
      </c>
      <c r="AQ41" s="58">
        <f t="shared" si="13"/>
        <v>0</v>
      </c>
      <c r="AR41" s="146">
        <v>2636239</v>
      </c>
      <c r="AS41" s="147">
        <v>2636239</v>
      </c>
      <c r="AT41" s="147">
        <v>2636239</v>
      </c>
      <c r="AU41" s="155">
        <f t="shared" si="14"/>
        <v>0</v>
      </c>
      <c r="AV41" s="156">
        <f t="shared" si="15"/>
        <v>0</v>
      </c>
      <c r="AW41" s="146">
        <v>2636239</v>
      </c>
      <c r="AX41" s="147">
        <v>2636239</v>
      </c>
      <c r="AY41" s="147"/>
      <c r="AZ41" s="147"/>
      <c r="BA41" s="155">
        <f t="shared" si="16"/>
        <v>0</v>
      </c>
      <c r="BB41" s="156">
        <f t="shared" si="17"/>
        <v>0</v>
      </c>
      <c r="BD41" s="148"/>
      <c r="BE41" s="27"/>
    </row>
    <row r="42" spans="1:57" ht="30">
      <c r="A42" s="159"/>
      <c r="B42" s="163" t="s">
        <v>159</v>
      </c>
      <c r="C42" s="5">
        <v>41306</v>
      </c>
      <c r="D42" s="13" t="s">
        <v>76</v>
      </c>
      <c r="E42" s="12"/>
      <c r="F42" s="12"/>
      <c r="G42" s="12"/>
      <c r="H42" s="47"/>
      <c r="I42" s="12"/>
      <c r="J42" s="12"/>
      <c r="K42" s="14"/>
      <c r="L42" s="47"/>
      <c r="M42" s="12"/>
      <c r="N42" s="98"/>
      <c r="O42" s="22"/>
      <c r="P42" s="87"/>
      <c r="Q42" s="22"/>
      <c r="R42" s="14"/>
      <c r="S42" s="100"/>
      <c r="T42" s="21">
        <v>4316127</v>
      </c>
      <c r="U42" s="21">
        <v>4316127</v>
      </c>
      <c r="V42" s="33"/>
      <c r="W42" s="10"/>
      <c r="X42" s="52">
        <v>4316668</v>
      </c>
      <c r="Y42" s="52">
        <v>4316668</v>
      </c>
      <c r="Z42" s="33">
        <v>1.2534385572982032E-4</v>
      </c>
      <c r="AA42" s="10">
        <v>0</v>
      </c>
      <c r="AB42" s="62">
        <v>4316668</v>
      </c>
      <c r="AC42" s="52">
        <v>4316668</v>
      </c>
      <c r="AD42" s="33">
        <v>0</v>
      </c>
      <c r="AE42" s="42">
        <v>0</v>
      </c>
      <c r="AF42" s="52">
        <v>4316668</v>
      </c>
      <c r="AG42" s="52">
        <v>4316668</v>
      </c>
      <c r="AH42" s="52">
        <v>4316668</v>
      </c>
      <c r="AI42" s="52">
        <v>4316668</v>
      </c>
      <c r="AJ42" s="33">
        <v>0</v>
      </c>
      <c r="AK42" s="10">
        <v>0</v>
      </c>
      <c r="AL42" s="62">
        <v>4316668</v>
      </c>
      <c r="AM42" s="52">
        <v>4316668</v>
      </c>
      <c r="AN42" s="52">
        <v>4316668</v>
      </c>
      <c r="AO42" s="52">
        <v>4316668</v>
      </c>
      <c r="AP42" s="33">
        <f t="shared" si="12"/>
        <v>0</v>
      </c>
      <c r="AQ42" s="58">
        <f t="shared" si="13"/>
        <v>0</v>
      </c>
      <c r="AR42" s="146">
        <v>4316668</v>
      </c>
      <c r="AS42" s="147">
        <v>4316668</v>
      </c>
      <c r="AT42" s="147">
        <v>4316668</v>
      </c>
      <c r="AU42" s="155">
        <f t="shared" si="14"/>
        <v>0</v>
      </c>
      <c r="AV42" s="156">
        <f t="shared" si="15"/>
        <v>0</v>
      </c>
      <c r="AW42" s="146">
        <v>4316668</v>
      </c>
      <c r="AX42" s="147">
        <v>4316668</v>
      </c>
      <c r="AY42" s="147"/>
      <c r="AZ42" s="147"/>
      <c r="BA42" s="155">
        <f t="shared" si="16"/>
        <v>0</v>
      </c>
      <c r="BB42" s="156">
        <f t="shared" si="17"/>
        <v>0</v>
      </c>
      <c r="BD42" s="148" t="s">
        <v>160</v>
      </c>
      <c r="BE42" s="15"/>
    </row>
    <row r="43" spans="1:57" ht="25">
      <c r="A43" s="159"/>
      <c r="B43" s="163" t="s">
        <v>157</v>
      </c>
      <c r="C43" s="28">
        <v>41791</v>
      </c>
      <c r="D43" s="117" t="s">
        <v>158</v>
      </c>
      <c r="E43" s="12"/>
      <c r="F43" s="12"/>
      <c r="G43" s="12"/>
      <c r="H43" s="47"/>
      <c r="I43" s="12"/>
      <c r="J43" s="12"/>
      <c r="K43" s="14"/>
      <c r="L43" s="47"/>
      <c r="M43" s="12"/>
      <c r="N43" s="98"/>
      <c r="O43" s="22"/>
      <c r="P43" s="87"/>
      <c r="Q43" s="22"/>
      <c r="R43" s="14"/>
      <c r="S43" s="100"/>
      <c r="T43" s="21">
        <v>0</v>
      </c>
      <c r="U43" s="21">
        <v>9550200</v>
      </c>
      <c r="V43" s="33"/>
      <c r="W43" s="10"/>
      <c r="X43" s="52">
        <v>9637037</v>
      </c>
      <c r="Y43" s="52">
        <v>9637037</v>
      </c>
      <c r="Z43" s="33">
        <v>9.0926891583422709E-3</v>
      </c>
      <c r="AA43" s="10">
        <v>0</v>
      </c>
      <c r="AB43" s="62">
        <v>9637037</v>
      </c>
      <c r="AC43" s="52">
        <v>9637037</v>
      </c>
      <c r="AD43" s="33">
        <v>0</v>
      </c>
      <c r="AE43" s="42">
        <v>0</v>
      </c>
      <c r="AF43" s="52">
        <v>9637037</v>
      </c>
      <c r="AG43" s="52">
        <v>9637037</v>
      </c>
      <c r="AH43" s="52">
        <v>9637037</v>
      </c>
      <c r="AI43" s="52">
        <v>9637037</v>
      </c>
      <c r="AJ43" s="33">
        <v>0</v>
      </c>
      <c r="AK43" s="10">
        <v>0</v>
      </c>
      <c r="AL43" s="62">
        <v>9637037</v>
      </c>
      <c r="AM43" s="52">
        <v>9637037</v>
      </c>
      <c r="AN43" s="52">
        <v>9637037</v>
      </c>
      <c r="AO43" s="52">
        <v>9637037</v>
      </c>
      <c r="AP43" s="33">
        <f t="shared" si="12"/>
        <v>0</v>
      </c>
      <c r="AQ43" s="58">
        <f t="shared" si="13"/>
        <v>0</v>
      </c>
      <c r="AR43" s="146">
        <v>9637037</v>
      </c>
      <c r="AS43" s="147">
        <v>9637037</v>
      </c>
      <c r="AT43" s="147">
        <v>9637037</v>
      </c>
      <c r="AU43" s="155">
        <f t="shared" si="14"/>
        <v>0</v>
      </c>
      <c r="AV43" s="156">
        <f t="shared" si="15"/>
        <v>0</v>
      </c>
      <c r="AW43" s="146">
        <v>9637037</v>
      </c>
      <c r="AX43" s="147">
        <v>9637037</v>
      </c>
      <c r="AY43" s="147"/>
      <c r="AZ43" s="147"/>
      <c r="BA43" s="155">
        <f t="shared" si="16"/>
        <v>0</v>
      </c>
      <c r="BB43" s="156">
        <f t="shared" si="17"/>
        <v>0</v>
      </c>
      <c r="BD43" s="148"/>
      <c r="BE43" s="27"/>
    </row>
    <row r="44" spans="1:57" ht="25">
      <c r="A44" s="159"/>
      <c r="B44" s="163" t="s">
        <v>154</v>
      </c>
      <c r="C44" s="5">
        <v>41974</v>
      </c>
      <c r="D44" s="117" t="s">
        <v>156</v>
      </c>
      <c r="E44" s="12"/>
      <c r="F44" s="12"/>
      <c r="G44" s="12"/>
      <c r="H44" s="47"/>
      <c r="I44" s="12"/>
      <c r="J44" s="12"/>
      <c r="K44" s="14"/>
      <c r="L44" s="47"/>
      <c r="M44" s="12"/>
      <c r="N44" s="98"/>
      <c r="O44" s="22"/>
      <c r="P44" s="87"/>
      <c r="Q44" s="22"/>
      <c r="R44" s="14"/>
      <c r="S44" s="100"/>
      <c r="T44" s="21">
        <v>0</v>
      </c>
      <c r="U44" s="21">
        <v>3846600</v>
      </c>
      <c r="V44" s="33"/>
      <c r="W44" s="10"/>
      <c r="X44" s="52">
        <v>4675710</v>
      </c>
      <c r="Y44" s="52">
        <v>4795000</v>
      </c>
      <c r="Z44" s="33">
        <f>X44/U44-1</f>
        <v>0.2155435969427546</v>
      </c>
      <c r="AA44" s="33">
        <f>Y44/X44-1</f>
        <v>2.551270288362617E-2</v>
      </c>
      <c r="AB44" s="67">
        <v>4825048</v>
      </c>
      <c r="AC44" s="52">
        <v>4795000</v>
      </c>
      <c r="AD44" s="33">
        <f>AB44/Y44-1</f>
        <v>6.2665276329509911E-3</v>
      </c>
      <c r="AE44" s="58">
        <f>AC44/AB44-1</f>
        <v>-6.2275028144798128E-3</v>
      </c>
      <c r="AF44" s="56">
        <v>4866028.3099999996</v>
      </c>
      <c r="AG44" s="56">
        <v>4866028.3099999996</v>
      </c>
      <c r="AH44" s="56">
        <v>4866028.3099999996</v>
      </c>
      <c r="AI44" s="56">
        <v>4866028.3099999996</v>
      </c>
      <c r="AJ44" s="33">
        <f>AF44/AC44-1</f>
        <v>1.4812994786235656E-2</v>
      </c>
      <c r="AK44" s="33">
        <f>AG44/AF44-1</f>
        <v>0</v>
      </c>
      <c r="AL44" s="67">
        <v>4866028.3099999996</v>
      </c>
      <c r="AM44" s="56">
        <v>4866028.3099999996</v>
      </c>
      <c r="AN44" s="56">
        <v>4866028.3099999996</v>
      </c>
      <c r="AO44" s="56">
        <v>4866028.3099999996</v>
      </c>
      <c r="AP44" s="33">
        <f t="shared" si="12"/>
        <v>0</v>
      </c>
      <c r="AQ44" s="58">
        <f t="shared" si="13"/>
        <v>0</v>
      </c>
      <c r="AR44" s="146">
        <v>4866028.3099999996</v>
      </c>
      <c r="AS44" s="147">
        <v>4866028.3099999996</v>
      </c>
      <c r="AT44" s="147">
        <v>4866028.3099999996</v>
      </c>
      <c r="AU44" s="155">
        <f t="shared" si="14"/>
        <v>0</v>
      </c>
      <c r="AV44" s="156">
        <f t="shared" si="15"/>
        <v>0</v>
      </c>
      <c r="AW44" s="146">
        <v>4866028.3099999996</v>
      </c>
      <c r="AX44" s="147">
        <v>4866028.3099999996</v>
      </c>
      <c r="AY44" s="147"/>
      <c r="AZ44" s="147"/>
      <c r="BA44" s="155">
        <f t="shared" si="16"/>
        <v>0</v>
      </c>
      <c r="BB44" s="156">
        <f t="shared" si="17"/>
        <v>0</v>
      </c>
      <c r="BD44" s="148" t="s">
        <v>155</v>
      </c>
      <c r="BE44" s="27"/>
    </row>
    <row r="45" spans="1:57" ht="25">
      <c r="A45" s="159"/>
      <c r="B45" s="163" t="s">
        <v>151</v>
      </c>
      <c r="C45" s="5">
        <v>41791</v>
      </c>
      <c r="D45" s="117" t="s">
        <v>153</v>
      </c>
      <c r="E45" s="12"/>
      <c r="F45" s="12"/>
      <c r="G45" s="12"/>
      <c r="H45" s="47"/>
      <c r="I45" s="12"/>
      <c r="J45" s="12"/>
      <c r="K45" s="14"/>
      <c r="L45" s="47"/>
      <c r="M45" s="12"/>
      <c r="N45" s="98"/>
      <c r="O45" s="22"/>
      <c r="P45" s="87"/>
      <c r="Q45" s="22"/>
      <c r="R45" s="14"/>
      <c r="S45" s="100"/>
      <c r="T45" s="21">
        <v>0</v>
      </c>
      <c r="U45" s="21">
        <v>4520000</v>
      </c>
      <c r="V45" s="33"/>
      <c r="W45" s="10"/>
      <c r="X45" s="52">
        <v>5289194</v>
      </c>
      <c r="Y45" s="52">
        <v>5289194</v>
      </c>
      <c r="Z45" s="33">
        <f>X45/U45-1</f>
        <v>0.17017566371681414</v>
      </c>
      <c r="AA45" s="33">
        <f>Y45/X45-1</f>
        <v>0</v>
      </c>
      <c r="AB45" s="67">
        <v>5289194</v>
      </c>
      <c r="AC45" s="52">
        <v>5289194</v>
      </c>
      <c r="AD45" s="33">
        <f>AB45/Y45-1</f>
        <v>0</v>
      </c>
      <c r="AE45" s="58">
        <f>AC45/AB45-1</f>
        <v>0</v>
      </c>
      <c r="AF45" s="56">
        <v>5289194</v>
      </c>
      <c r="AG45" s="56">
        <v>5289194</v>
      </c>
      <c r="AH45" s="56">
        <v>5289194</v>
      </c>
      <c r="AI45" s="56">
        <v>5289194</v>
      </c>
      <c r="AJ45" s="33">
        <f>AF45/AC45-1</f>
        <v>0</v>
      </c>
      <c r="AK45" s="33">
        <f>AG45/AF45-1</f>
        <v>0</v>
      </c>
      <c r="AL45" s="67">
        <v>5289194</v>
      </c>
      <c r="AM45" s="56">
        <v>5289194</v>
      </c>
      <c r="AN45" s="56">
        <v>5289194</v>
      </c>
      <c r="AO45" s="56">
        <v>5289194</v>
      </c>
      <c r="AP45" s="33">
        <f t="shared" si="12"/>
        <v>0</v>
      </c>
      <c r="AQ45" s="58">
        <f t="shared" si="13"/>
        <v>0</v>
      </c>
      <c r="AR45" s="146">
        <v>5289194</v>
      </c>
      <c r="AS45" s="147">
        <v>5289194</v>
      </c>
      <c r="AT45" s="147">
        <v>5289194</v>
      </c>
      <c r="AU45" s="155">
        <f t="shared" si="14"/>
        <v>0</v>
      </c>
      <c r="AV45" s="156">
        <f t="shared" si="15"/>
        <v>0</v>
      </c>
      <c r="AW45" s="146">
        <v>5289194</v>
      </c>
      <c r="AX45" s="147">
        <v>5289194</v>
      </c>
      <c r="AY45" s="147"/>
      <c r="AZ45" s="147"/>
      <c r="BA45" s="155">
        <f t="shared" si="16"/>
        <v>0</v>
      </c>
      <c r="BB45" s="156">
        <f t="shared" si="17"/>
        <v>0</v>
      </c>
      <c r="BD45" s="148" t="s">
        <v>152</v>
      </c>
      <c r="BE45" s="27"/>
    </row>
    <row r="46" spans="1:57" ht="37.5">
      <c r="A46" s="159"/>
      <c r="B46" s="163" t="s">
        <v>149</v>
      </c>
      <c r="C46" s="5">
        <v>41944</v>
      </c>
      <c r="D46" s="117" t="s">
        <v>150</v>
      </c>
      <c r="E46" s="12"/>
      <c r="F46" s="12"/>
      <c r="G46" s="12"/>
      <c r="H46" s="47"/>
      <c r="I46" s="12"/>
      <c r="J46" s="12"/>
      <c r="K46" s="14"/>
      <c r="L46" s="47"/>
      <c r="M46" s="12"/>
      <c r="N46" s="98"/>
      <c r="O46" s="22"/>
      <c r="P46" s="87"/>
      <c r="Q46" s="22"/>
      <c r="R46" s="14"/>
      <c r="S46" s="100"/>
      <c r="T46" s="21">
        <v>0</v>
      </c>
      <c r="U46" s="21">
        <v>14332500</v>
      </c>
      <c r="V46" s="33"/>
      <c r="W46" s="10"/>
      <c r="X46" s="54">
        <v>14950466</v>
      </c>
      <c r="Y46" s="52">
        <v>15026000</v>
      </c>
      <c r="Z46" s="33">
        <f>X46/U46-1</f>
        <v>4.3116413744985094E-2</v>
      </c>
      <c r="AA46" s="33">
        <f>Y46/X46-1</f>
        <v>5.0522839890074778E-3</v>
      </c>
      <c r="AB46" s="67">
        <v>14866883.030000001</v>
      </c>
      <c r="AC46" s="52">
        <v>15026000</v>
      </c>
      <c r="AD46" s="33">
        <f>AB46/Y46-1</f>
        <v>-1.058944296552633E-2</v>
      </c>
      <c r="AE46" s="58">
        <f>AC46/AB46-1</f>
        <v>1.0702779437957277E-2</v>
      </c>
      <c r="AF46" s="56">
        <v>14866883.030000001</v>
      </c>
      <c r="AG46" s="56">
        <v>14866883.030000001</v>
      </c>
      <c r="AH46" s="56">
        <v>14866883.030000001</v>
      </c>
      <c r="AI46" s="56">
        <v>14866883.030000001</v>
      </c>
      <c r="AJ46" s="33">
        <f>AF46/AC46-1</f>
        <v>-1.058944296552633E-2</v>
      </c>
      <c r="AK46" s="33">
        <f>AG46/AF46-1</f>
        <v>0</v>
      </c>
      <c r="AL46" s="67">
        <v>14866883.030000001</v>
      </c>
      <c r="AM46" s="56">
        <v>14866883.030000001</v>
      </c>
      <c r="AN46" s="56">
        <v>14866883.030000001</v>
      </c>
      <c r="AO46" s="56">
        <v>14866883.030000001</v>
      </c>
      <c r="AP46" s="33">
        <f t="shared" si="12"/>
        <v>0</v>
      </c>
      <c r="AQ46" s="58">
        <f t="shared" si="13"/>
        <v>0</v>
      </c>
      <c r="AR46" s="146">
        <v>14866883.030000001</v>
      </c>
      <c r="AS46" s="147">
        <v>14866883.030000001</v>
      </c>
      <c r="AT46" s="147">
        <v>14866883.030000001</v>
      </c>
      <c r="AU46" s="155">
        <f t="shared" si="14"/>
        <v>0</v>
      </c>
      <c r="AV46" s="156">
        <f t="shared" si="15"/>
        <v>0</v>
      </c>
      <c r="AW46" s="146">
        <v>14866883.030000001</v>
      </c>
      <c r="AX46" s="147">
        <v>14866883.030000001</v>
      </c>
      <c r="AY46" s="147"/>
      <c r="AZ46" s="147"/>
      <c r="BA46" s="155">
        <f t="shared" si="16"/>
        <v>0</v>
      </c>
      <c r="BB46" s="156">
        <f t="shared" si="17"/>
        <v>0</v>
      </c>
      <c r="BD46" s="148"/>
      <c r="BE46" s="15"/>
    </row>
    <row r="47" spans="1:57">
      <c r="A47" s="159"/>
      <c r="B47" s="163" t="s">
        <v>147</v>
      </c>
      <c r="C47" s="5">
        <v>39387</v>
      </c>
      <c r="D47" s="117" t="s">
        <v>148</v>
      </c>
      <c r="E47" s="12"/>
      <c r="F47" s="12"/>
      <c r="G47" s="12"/>
      <c r="H47" s="47"/>
      <c r="I47" s="12"/>
      <c r="J47" s="12"/>
      <c r="K47" s="14"/>
      <c r="L47" s="47"/>
      <c r="M47" s="12"/>
      <c r="N47" s="98"/>
      <c r="O47" s="22"/>
      <c r="P47" s="87"/>
      <c r="Q47" s="22"/>
      <c r="R47" s="14"/>
      <c r="S47" s="100"/>
      <c r="T47" s="21"/>
      <c r="U47" s="21"/>
      <c r="V47" s="33"/>
      <c r="W47" s="10"/>
      <c r="X47" s="52">
        <v>29107362.050000001</v>
      </c>
      <c r="Y47" s="52">
        <v>29107362.050000001</v>
      </c>
      <c r="Z47" s="33"/>
      <c r="AA47" s="10"/>
      <c r="AB47" s="62">
        <v>29107362.050000001</v>
      </c>
      <c r="AC47" s="52">
        <v>29107362.050000001</v>
      </c>
      <c r="AD47" s="33"/>
      <c r="AE47" s="42"/>
      <c r="AF47" s="52">
        <v>29107362.050000001</v>
      </c>
      <c r="AG47" s="52">
        <v>29107362.050000001</v>
      </c>
      <c r="AH47" s="52">
        <v>29107362.050000001</v>
      </c>
      <c r="AI47" s="52">
        <v>29107362.050000001</v>
      </c>
      <c r="AJ47" s="33"/>
      <c r="AK47" s="10"/>
      <c r="AL47" s="62">
        <v>29107362.050000001</v>
      </c>
      <c r="AM47" s="52">
        <v>29107362.050000001</v>
      </c>
      <c r="AN47" s="52">
        <v>29107362.050000001</v>
      </c>
      <c r="AO47" s="52">
        <v>29107362.050000001</v>
      </c>
      <c r="AP47" s="33"/>
      <c r="AQ47" s="42"/>
      <c r="AR47" s="146">
        <v>29107362.050000001</v>
      </c>
      <c r="AS47" s="147">
        <v>29107362.050000001</v>
      </c>
      <c r="AT47" s="147">
        <v>29107362.050000001</v>
      </c>
      <c r="AU47" s="155"/>
      <c r="AV47" s="156"/>
      <c r="AW47" s="146">
        <v>29107362.050000001</v>
      </c>
      <c r="AX47" s="147">
        <v>29107362.050000001</v>
      </c>
      <c r="AY47" s="147"/>
      <c r="AZ47" s="147"/>
      <c r="BA47" s="155"/>
      <c r="BB47" s="156"/>
      <c r="BD47" s="148" t="s">
        <v>146</v>
      </c>
      <c r="BE47" s="15"/>
    </row>
    <row r="48" spans="1:57" ht="25">
      <c r="A48" s="159"/>
      <c r="B48" s="163" t="s">
        <v>144</v>
      </c>
      <c r="C48" s="5">
        <v>39142</v>
      </c>
      <c r="D48" s="117" t="s">
        <v>145</v>
      </c>
      <c r="E48" s="12"/>
      <c r="F48" s="12"/>
      <c r="G48" s="12"/>
      <c r="H48" s="47"/>
      <c r="I48" s="12"/>
      <c r="J48" s="12"/>
      <c r="K48" s="14"/>
      <c r="L48" s="47"/>
      <c r="M48" s="12"/>
      <c r="N48" s="98"/>
      <c r="O48" s="22"/>
      <c r="P48" s="87"/>
      <c r="Q48" s="22"/>
      <c r="R48" s="14"/>
      <c r="S48" s="100"/>
      <c r="T48" s="21"/>
      <c r="U48" s="21"/>
      <c r="V48" s="33"/>
      <c r="W48" s="10"/>
      <c r="X48" s="52">
        <v>2658452</v>
      </c>
      <c r="Y48" s="52">
        <v>2658452</v>
      </c>
      <c r="Z48" s="33"/>
      <c r="AA48" s="10"/>
      <c r="AB48" s="62">
        <v>2658452</v>
      </c>
      <c r="AC48" s="52">
        <v>2658452</v>
      </c>
      <c r="AD48" s="33"/>
      <c r="AE48" s="42"/>
      <c r="AF48" s="52">
        <v>2658452</v>
      </c>
      <c r="AG48" s="52">
        <v>2658452</v>
      </c>
      <c r="AH48" s="52">
        <v>2658452</v>
      </c>
      <c r="AI48" s="52">
        <v>2658452</v>
      </c>
      <c r="AJ48" s="33"/>
      <c r="AK48" s="10"/>
      <c r="AL48" s="62">
        <v>2658452</v>
      </c>
      <c r="AM48" s="52">
        <v>2658452</v>
      </c>
      <c r="AN48" s="52">
        <v>2658452</v>
      </c>
      <c r="AO48" s="52">
        <v>2658452</v>
      </c>
      <c r="AP48" s="33"/>
      <c r="AQ48" s="42"/>
      <c r="AR48" s="146">
        <v>2658452</v>
      </c>
      <c r="AS48" s="147">
        <v>2658452</v>
      </c>
      <c r="AT48" s="147">
        <v>2658452</v>
      </c>
      <c r="AU48" s="155"/>
      <c r="AV48" s="156"/>
      <c r="AW48" s="146">
        <v>2658452</v>
      </c>
      <c r="AX48" s="147">
        <v>2658452</v>
      </c>
      <c r="AY48" s="147"/>
      <c r="AZ48" s="147"/>
      <c r="BA48" s="155"/>
      <c r="BB48" s="156"/>
      <c r="BD48" s="148"/>
      <c r="BE48" s="15"/>
    </row>
    <row r="49" spans="1:57" ht="25">
      <c r="A49" s="159"/>
      <c r="B49" s="163" t="s">
        <v>141</v>
      </c>
      <c r="C49" s="5">
        <v>39569</v>
      </c>
      <c r="D49" s="117" t="s">
        <v>143</v>
      </c>
      <c r="E49" s="12"/>
      <c r="F49" s="12"/>
      <c r="G49" s="12"/>
      <c r="H49" s="47"/>
      <c r="I49" s="12"/>
      <c r="J49" s="12"/>
      <c r="K49" s="14"/>
      <c r="L49" s="47"/>
      <c r="M49" s="12"/>
      <c r="N49" s="98"/>
      <c r="O49" s="22"/>
      <c r="P49" s="87"/>
      <c r="Q49" s="22"/>
      <c r="R49" s="14"/>
      <c r="S49" s="100"/>
      <c r="T49" s="21"/>
      <c r="U49" s="21"/>
      <c r="V49" s="33"/>
      <c r="W49" s="10"/>
      <c r="X49" s="52">
        <v>16318844</v>
      </c>
      <c r="Y49" s="52">
        <v>16318844</v>
      </c>
      <c r="Z49" s="33"/>
      <c r="AA49" s="10"/>
      <c r="AB49" s="62">
        <v>16318844</v>
      </c>
      <c r="AC49" s="52">
        <v>16318844</v>
      </c>
      <c r="AD49" s="33"/>
      <c r="AE49" s="42"/>
      <c r="AF49" s="52">
        <v>16318844</v>
      </c>
      <c r="AG49" s="52">
        <v>16318844</v>
      </c>
      <c r="AH49" s="52">
        <v>16318844</v>
      </c>
      <c r="AI49" s="52">
        <v>16318844</v>
      </c>
      <c r="AJ49" s="33"/>
      <c r="AK49" s="10"/>
      <c r="AL49" s="62">
        <v>16318844</v>
      </c>
      <c r="AM49" s="52">
        <v>16318844</v>
      </c>
      <c r="AN49" s="52">
        <v>16318844</v>
      </c>
      <c r="AO49" s="52">
        <v>16318844</v>
      </c>
      <c r="AP49" s="33"/>
      <c r="AQ49" s="42"/>
      <c r="AR49" s="146">
        <v>16318844</v>
      </c>
      <c r="AS49" s="147">
        <v>16318844</v>
      </c>
      <c r="AT49" s="147">
        <v>16318844</v>
      </c>
      <c r="AU49" s="155"/>
      <c r="AV49" s="156"/>
      <c r="AW49" s="146">
        <v>16318844</v>
      </c>
      <c r="AX49" s="147">
        <v>16318844</v>
      </c>
      <c r="AY49" s="147"/>
      <c r="AZ49" s="147"/>
      <c r="BA49" s="155"/>
      <c r="BB49" s="156"/>
      <c r="BD49" s="148" t="s">
        <v>142</v>
      </c>
      <c r="BE49" s="15"/>
    </row>
    <row r="50" spans="1:57">
      <c r="A50" s="159"/>
      <c r="B50" s="163" t="s">
        <v>139</v>
      </c>
      <c r="C50" s="5">
        <v>40940</v>
      </c>
      <c r="D50" s="117" t="s">
        <v>140</v>
      </c>
      <c r="E50" s="12"/>
      <c r="F50" s="12"/>
      <c r="G50" s="12"/>
      <c r="H50" s="47"/>
      <c r="I50" s="12"/>
      <c r="J50" s="12"/>
      <c r="K50" s="14"/>
      <c r="L50" s="47"/>
      <c r="M50" s="12"/>
      <c r="N50" s="98"/>
      <c r="O50" s="22"/>
      <c r="P50" s="87"/>
      <c r="Q50" s="22"/>
      <c r="R50" s="14"/>
      <c r="S50" s="100"/>
      <c r="T50" s="21"/>
      <c r="U50" s="21"/>
      <c r="V50" s="33"/>
      <c r="W50" s="10"/>
      <c r="X50" s="52">
        <v>787880</v>
      </c>
      <c r="Y50" s="52">
        <v>787880</v>
      </c>
      <c r="Z50" s="33"/>
      <c r="AA50" s="10"/>
      <c r="AB50" s="62">
        <v>787880</v>
      </c>
      <c r="AC50" s="52">
        <v>787880</v>
      </c>
      <c r="AD50" s="33"/>
      <c r="AE50" s="42"/>
      <c r="AF50" s="52">
        <v>787880</v>
      </c>
      <c r="AG50" s="52">
        <v>787880</v>
      </c>
      <c r="AH50" s="52">
        <v>787880</v>
      </c>
      <c r="AI50" s="52">
        <v>787880</v>
      </c>
      <c r="AJ50" s="33"/>
      <c r="AK50" s="10"/>
      <c r="AL50" s="62">
        <v>787880</v>
      </c>
      <c r="AM50" s="52">
        <v>787880</v>
      </c>
      <c r="AN50" s="52">
        <v>787880</v>
      </c>
      <c r="AO50" s="52">
        <v>787880</v>
      </c>
      <c r="AP50" s="33"/>
      <c r="AQ50" s="42"/>
      <c r="AR50" s="146">
        <v>787880</v>
      </c>
      <c r="AS50" s="147">
        <v>787880</v>
      </c>
      <c r="AT50" s="147">
        <v>787880</v>
      </c>
      <c r="AU50" s="155"/>
      <c r="AV50" s="156"/>
      <c r="AW50" s="146">
        <v>787880</v>
      </c>
      <c r="AX50" s="147">
        <v>787880</v>
      </c>
      <c r="AY50" s="147"/>
      <c r="AZ50" s="147"/>
      <c r="BA50" s="155"/>
      <c r="BB50" s="156"/>
      <c r="BD50" s="148"/>
      <c r="BE50" s="15"/>
    </row>
    <row r="51" spans="1:57" ht="25">
      <c r="A51" s="159"/>
      <c r="B51" s="163" t="s">
        <v>137</v>
      </c>
      <c r="C51" s="5">
        <v>40238</v>
      </c>
      <c r="D51" s="117" t="s">
        <v>138</v>
      </c>
      <c r="E51" s="12"/>
      <c r="F51" s="12"/>
      <c r="G51" s="12"/>
      <c r="H51" s="47"/>
      <c r="I51" s="12"/>
      <c r="J51" s="12"/>
      <c r="K51" s="14"/>
      <c r="L51" s="47"/>
      <c r="M51" s="12"/>
      <c r="N51" s="98"/>
      <c r="O51" s="22"/>
      <c r="P51" s="87"/>
      <c r="Q51" s="22"/>
      <c r="R51" s="14"/>
      <c r="S51" s="100"/>
      <c r="T51" s="21"/>
      <c r="U51" s="21"/>
      <c r="V51" s="33"/>
      <c r="W51" s="10"/>
      <c r="X51" s="52">
        <v>160296.1</v>
      </c>
      <c r="Y51" s="52">
        <v>160296.1</v>
      </c>
      <c r="Z51" s="33"/>
      <c r="AA51" s="10"/>
      <c r="AB51" s="62">
        <v>160296.1</v>
      </c>
      <c r="AC51" s="52">
        <v>160296.1</v>
      </c>
      <c r="AD51" s="33"/>
      <c r="AE51" s="42"/>
      <c r="AF51" s="52">
        <v>160296.1</v>
      </c>
      <c r="AG51" s="52">
        <v>160296.1</v>
      </c>
      <c r="AH51" s="52">
        <v>160296.1</v>
      </c>
      <c r="AI51" s="52">
        <v>160296.1</v>
      </c>
      <c r="AJ51" s="33"/>
      <c r="AK51" s="10"/>
      <c r="AL51" s="62">
        <v>160296.1</v>
      </c>
      <c r="AM51" s="52">
        <v>160296.1</v>
      </c>
      <c r="AN51" s="52">
        <v>160296.1</v>
      </c>
      <c r="AO51" s="52">
        <v>160296.1</v>
      </c>
      <c r="AP51" s="33"/>
      <c r="AQ51" s="42"/>
      <c r="AR51" s="146">
        <v>160296.1</v>
      </c>
      <c r="AS51" s="147">
        <v>160296.1</v>
      </c>
      <c r="AT51" s="147">
        <v>160296.1</v>
      </c>
      <c r="AU51" s="155"/>
      <c r="AV51" s="156"/>
      <c r="AW51" s="146">
        <v>160296.1</v>
      </c>
      <c r="AX51" s="147">
        <v>160296.1</v>
      </c>
      <c r="AY51" s="147"/>
      <c r="AZ51" s="147"/>
      <c r="BA51" s="155"/>
      <c r="BB51" s="156"/>
      <c r="BD51" s="172" t="s">
        <v>95</v>
      </c>
      <c r="BE51" s="15"/>
    </row>
    <row r="52" spans="1:57">
      <c r="A52" s="159"/>
      <c r="B52" s="163" t="s">
        <v>135</v>
      </c>
      <c r="C52" s="16"/>
      <c r="D52" s="119" t="s">
        <v>136</v>
      </c>
      <c r="E52" s="17"/>
      <c r="F52" s="17"/>
      <c r="G52" s="17"/>
      <c r="H52" s="50"/>
      <c r="I52" s="17"/>
      <c r="J52" s="17"/>
      <c r="K52" s="18"/>
      <c r="L52" s="50"/>
      <c r="M52" s="17"/>
      <c r="N52" s="96"/>
      <c r="O52" s="26"/>
      <c r="P52" s="101"/>
      <c r="Q52" s="26"/>
      <c r="R52" s="18"/>
      <c r="S52" s="18"/>
      <c r="T52" s="51"/>
      <c r="U52" s="51"/>
      <c r="V52" s="102"/>
      <c r="W52" s="102"/>
      <c r="X52" s="25">
        <v>0</v>
      </c>
      <c r="Y52" s="25">
        <v>0</v>
      </c>
      <c r="Z52" s="102"/>
      <c r="AA52" s="102"/>
      <c r="AB52" s="66">
        <v>0</v>
      </c>
      <c r="AC52" s="25">
        <v>0</v>
      </c>
      <c r="AD52" s="102"/>
      <c r="AE52" s="129"/>
      <c r="AF52" s="25">
        <v>0</v>
      </c>
      <c r="AG52" s="25">
        <v>0</v>
      </c>
      <c r="AH52" s="25">
        <v>0</v>
      </c>
      <c r="AI52" s="25">
        <v>0</v>
      </c>
      <c r="AJ52" s="102"/>
      <c r="AK52" s="102"/>
      <c r="AL52" s="66">
        <v>0</v>
      </c>
      <c r="AM52" s="25">
        <v>0</v>
      </c>
      <c r="AN52" s="25">
        <v>0</v>
      </c>
      <c r="AO52" s="25">
        <v>0</v>
      </c>
      <c r="AP52" s="102"/>
      <c r="AQ52" s="129"/>
      <c r="AR52" s="146">
        <v>0</v>
      </c>
      <c r="AS52" s="147">
        <v>0</v>
      </c>
      <c r="AT52" s="147">
        <v>0</v>
      </c>
      <c r="AU52" s="155"/>
      <c r="AV52" s="156"/>
      <c r="AW52" s="146">
        <v>0</v>
      </c>
      <c r="AX52" s="147">
        <v>0</v>
      </c>
      <c r="AY52" s="147"/>
      <c r="AZ52" s="147"/>
      <c r="BA52" s="155"/>
      <c r="BB52" s="156"/>
      <c r="BD52" s="148" t="s">
        <v>127</v>
      </c>
      <c r="BE52" s="15"/>
    </row>
    <row r="53" spans="1:57" ht="25">
      <c r="A53" s="159"/>
      <c r="B53" s="163" t="s">
        <v>133</v>
      </c>
      <c r="C53" s="16"/>
      <c r="D53" s="119" t="s">
        <v>134</v>
      </c>
      <c r="E53" s="17"/>
      <c r="F53" s="17"/>
      <c r="G53" s="17"/>
      <c r="H53" s="50"/>
      <c r="I53" s="17"/>
      <c r="J53" s="17"/>
      <c r="K53" s="18"/>
      <c r="L53" s="50"/>
      <c r="M53" s="17"/>
      <c r="N53" s="96"/>
      <c r="O53" s="26"/>
      <c r="P53" s="101"/>
      <c r="Q53" s="26"/>
      <c r="R53" s="18"/>
      <c r="S53" s="18"/>
      <c r="T53" s="51"/>
      <c r="U53" s="51"/>
      <c r="V53" s="102"/>
      <c r="W53" s="102"/>
      <c r="X53" s="25">
        <v>0</v>
      </c>
      <c r="Y53" s="25">
        <v>0</v>
      </c>
      <c r="Z53" s="102"/>
      <c r="AA53" s="102"/>
      <c r="AB53" s="66">
        <v>0</v>
      </c>
      <c r="AC53" s="25">
        <v>0</v>
      </c>
      <c r="AD53" s="102"/>
      <c r="AE53" s="129"/>
      <c r="AF53" s="25">
        <v>0</v>
      </c>
      <c r="AG53" s="25">
        <v>0</v>
      </c>
      <c r="AH53" s="25">
        <v>0</v>
      </c>
      <c r="AI53" s="25">
        <v>0</v>
      </c>
      <c r="AJ53" s="102"/>
      <c r="AK53" s="102"/>
      <c r="AL53" s="66">
        <v>0</v>
      </c>
      <c r="AM53" s="25">
        <v>0</v>
      </c>
      <c r="AN53" s="25">
        <v>0</v>
      </c>
      <c r="AO53" s="25">
        <v>0</v>
      </c>
      <c r="AP53" s="102"/>
      <c r="AQ53" s="129"/>
      <c r="AR53" s="146">
        <v>0</v>
      </c>
      <c r="AS53" s="147">
        <v>0</v>
      </c>
      <c r="AT53" s="147">
        <v>0</v>
      </c>
      <c r="AU53" s="155"/>
      <c r="AV53" s="156"/>
      <c r="AW53" s="146">
        <v>0</v>
      </c>
      <c r="AX53" s="147">
        <v>0</v>
      </c>
      <c r="AY53" s="147"/>
      <c r="AZ53" s="147"/>
      <c r="BA53" s="155"/>
      <c r="BB53" s="156"/>
      <c r="BD53" s="148" t="s">
        <v>83</v>
      </c>
      <c r="BE53" s="15"/>
    </row>
    <row r="54" spans="1:57" ht="25">
      <c r="A54" s="159"/>
      <c r="B54" s="163" t="s">
        <v>131</v>
      </c>
      <c r="C54" s="16"/>
      <c r="D54" s="119" t="s">
        <v>132</v>
      </c>
      <c r="E54" s="17"/>
      <c r="F54" s="17"/>
      <c r="G54" s="17"/>
      <c r="H54" s="50"/>
      <c r="I54" s="17"/>
      <c r="J54" s="17"/>
      <c r="K54" s="18"/>
      <c r="L54" s="50"/>
      <c r="M54" s="17"/>
      <c r="N54" s="96"/>
      <c r="O54" s="26"/>
      <c r="P54" s="101"/>
      <c r="Q54" s="26"/>
      <c r="R54" s="18"/>
      <c r="S54" s="18"/>
      <c r="T54" s="51"/>
      <c r="U54" s="51"/>
      <c r="V54" s="102"/>
      <c r="W54" s="102"/>
      <c r="X54" s="25">
        <v>0</v>
      </c>
      <c r="Y54" s="25">
        <v>0</v>
      </c>
      <c r="Z54" s="102"/>
      <c r="AA54" s="102"/>
      <c r="AB54" s="66">
        <v>0</v>
      </c>
      <c r="AC54" s="25">
        <v>0</v>
      </c>
      <c r="AD54" s="102"/>
      <c r="AE54" s="129"/>
      <c r="AF54" s="25">
        <v>0</v>
      </c>
      <c r="AG54" s="25">
        <v>0</v>
      </c>
      <c r="AH54" s="25">
        <v>0</v>
      </c>
      <c r="AI54" s="25">
        <v>0</v>
      </c>
      <c r="AJ54" s="102"/>
      <c r="AK54" s="102"/>
      <c r="AL54" s="66">
        <v>0</v>
      </c>
      <c r="AM54" s="25">
        <v>0</v>
      </c>
      <c r="AN54" s="25">
        <v>0</v>
      </c>
      <c r="AO54" s="25">
        <v>0</v>
      </c>
      <c r="AP54" s="102"/>
      <c r="AQ54" s="129"/>
      <c r="AR54" s="146">
        <v>0</v>
      </c>
      <c r="AS54" s="147">
        <v>0</v>
      </c>
      <c r="AT54" s="147">
        <v>0</v>
      </c>
      <c r="AU54" s="155"/>
      <c r="AV54" s="156"/>
      <c r="AW54" s="146">
        <v>0</v>
      </c>
      <c r="AX54" s="147">
        <v>0</v>
      </c>
      <c r="AY54" s="147"/>
      <c r="AZ54" s="147"/>
      <c r="BA54" s="155"/>
      <c r="BB54" s="156"/>
      <c r="BD54" s="148" t="s">
        <v>83</v>
      </c>
      <c r="BE54" s="15"/>
    </row>
    <row r="55" spans="1:57" ht="25">
      <c r="A55" s="159"/>
      <c r="B55" s="163" t="s">
        <v>129</v>
      </c>
      <c r="C55" s="16"/>
      <c r="D55" s="119" t="s">
        <v>130</v>
      </c>
      <c r="E55" s="17"/>
      <c r="F55" s="17"/>
      <c r="G55" s="17"/>
      <c r="H55" s="50"/>
      <c r="I55" s="17"/>
      <c r="J55" s="17"/>
      <c r="K55" s="18"/>
      <c r="L55" s="50"/>
      <c r="M55" s="17"/>
      <c r="N55" s="96"/>
      <c r="O55" s="26"/>
      <c r="P55" s="101"/>
      <c r="Q55" s="26"/>
      <c r="R55" s="18"/>
      <c r="S55" s="18"/>
      <c r="T55" s="51"/>
      <c r="U55" s="51"/>
      <c r="V55" s="102"/>
      <c r="W55" s="102"/>
      <c r="X55" s="25">
        <v>0</v>
      </c>
      <c r="Y55" s="25">
        <v>0</v>
      </c>
      <c r="Z55" s="102"/>
      <c r="AA55" s="102"/>
      <c r="AB55" s="66">
        <v>0</v>
      </c>
      <c r="AC55" s="25">
        <v>0</v>
      </c>
      <c r="AD55" s="102"/>
      <c r="AE55" s="129"/>
      <c r="AF55" s="25">
        <v>0</v>
      </c>
      <c r="AG55" s="25">
        <v>0</v>
      </c>
      <c r="AH55" s="25">
        <v>0</v>
      </c>
      <c r="AI55" s="25">
        <v>0</v>
      </c>
      <c r="AJ55" s="102"/>
      <c r="AK55" s="102"/>
      <c r="AL55" s="66">
        <v>0</v>
      </c>
      <c r="AM55" s="25">
        <v>0</v>
      </c>
      <c r="AN55" s="25">
        <v>0</v>
      </c>
      <c r="AO55" s="25">
        <v>0</v>
      </c>
      <c r="AP55" s="102"/>
      <c r="AQ55" s="129"/>
      <c r="AR55" s="146">
        <v>0</v>
      </c>
      <c r="AS55" s="147">
        <v>0</v>
      </c>
      <c r="AT55" s="147">
        <v>0</v>
      </c>
      <c r="AU55" s="155"/>
      <c r="AV55" s="156"/>
      <c r="AW55" s="146">
        <v>0</v>
      </c>
      <c r="AX55" s="147">
        <v>0</v>
      </c>
      <c r="AY55" s="147"/>
      <c r="AZ55" s="147"/>
      <c r="BA55" s="155"/>
      <c r="BB55" s="156"/>
      <c r="BD55" s="148" t="s">
        <v>127</v>
      </c>
      <c r="BE55" s="15"/>
    </row>
    <row r="56" spans="1:57" ht="25">
      <c r="A56" s="159"/>
      <c r="B56" s="163" t="s">
        <v>126</v>
      </c>
      <c r="C56" s="16"/>
      <c r="D56" s="119" t="s">
        <v>128</v>
      </c>
      <c r="E56" s="17"/>
      <c r="F56" s="17"/>
      <c r="G56" s="17"/>
      <c r="H56" s="50"/>
      <c r="I56" s="17"/>
      <c r="J56" s="17"/>
      <c r="K56" s="18"/>
      <c r="L56" s="50"/>
      <c r="M56" s="17"/>
      <c r="N56" s="96"/>
      <c r="O56" s="26"/>
      <c r="P56" s="101"/>
      <c r="Q56" s="26"/>
      <c r="R56" s="18"/>
      <c r="S56" s="18"/>
      <c r="T56" s="51"/>
      <c r="U56" s="51"/>
      <c r="V56" s="102"/>
      <c r="W56" s="102"/>
      <c r="X56" s="25">
        <v>0</v>
      </c>
      <c r="Y56" s="25">
        <v>0</v>
      </c>
      <c r="Z56" s="102"/>
      <c r="AA56" s="102"/>
      <c r="AB56" s="66">
        <v>0</v>
      </c>
      <c r="AC56" s="25">
        <v>0</v>
      </c>
      <c r="AD56" s="102"/>
      <c r="AE56" s="129"/>
      <c r="AF56" s="25">
        <v>0</v>
      </c>
      <c r="AG56" s="25">
        <v>0</v>
      </c>
      <c r="AH56" s="25">
        <v>0</v>
      </c>
      <c r="AI56" s="25">
        <v>0</v>
      </c>
      <c r="AJ56" s="102"/>
      <c r="AK56" s="102"/>
      <c r="AL56" s="66">
        <v>0</v>
      </c>
      <c r="AM56" s="25">
        <v>0</v>
      </c>
      <c r="AN56" s="25">
        <v>0</v>
      </c>
      <c r="AO56" s="25">
        <v>0</v>
      </c>
      <c r="AP56" s="102"/>
      <c r="AQ56" s="129"/>
      <c r="AR56" s="146">
        <v>0</v>
      </c>
      <c r="AS56" s="147">
        <v>0</v>
      </c>
      <c r="AT56" s="147">
        <v>0</v>
      </c>
      <c r="AU56" s="155"/>
      <c r="AV56" s="156"/>
      <c r="AW56" s="146">
        <v>0</v>
      </c>
      <c r="AX56" s="147">
        <v>0</v>
      </c>
      <c r="AY56" s="147"/>
      <c r="AZ56" s="147"/>
      <c r="BA56" s="155"/>
      <c r="BB56" s="156"/>
      <c r="BD56" s="148" t="s">
        <v>127</v>
      </c>
      <c r="BE56" s="15"/>
    </row>
    <row r="57" spans="1:57">
      <c r="A57" s="159"/>
      <c r="B57" s="163" t="s">
        <v>124</v>
      </c>
      <c r="C57" s="16"/>
      <c r="D57" s="119" t="s">
        <v>125</v>
      </c>
      <c r="E57" s="17"/>
      <c r="F57" s="17"/>
      <c r="G57" s="17"/>
      <c r="H57" s="50"/>
      <c r="I57" s="17"/>
      <c r="J57" s="17"/>
      <c r="K57" s="18"/>
      <c r="L57" s="50"/>
      <c r="M57" s="17"/>
      <c r="N57" s="96"/>
      <c r="O57" s="26"/>
      <c r="P57" s="101"/>
      <c r="Q57" s="26"/>
      <c r="R57" s="18"/>
      <c r="S57" s="18"/>
      <c r="T57" s="51"/>
      <c r="U57" s="51"/>
      <c r="V57" s="102"/>
      <c r="W57" s="102"/>
      <c r="X57" s="25">
        <v>0</v>
      </c>
      <c r="Y57" s="25">
        <v>0</v>
      </c>
      <c r="Z57" s="102"/>
      <c r="AA57" s="102"/>
      <c r="AB57" s="66">
        <v>0</v>
      </c>
      <c r="AC57" s="25">
        <v>0</v>
      </c>
      <c r="AD57" s="102"/>
      <c r="AE57" s="129"/>
      <c r="AF57" s="25">
        <v>0</v>
      </c>
      <c r="AG57" s="25">
        <v>0</v>
      </c>
      <c r="AH57" s="25">
        <v>0</v>
      </c>
      <c r="AI57" s="25">
        <v>0</v>
      </c>
      <c r="AJ57" s="102"/>
      <c r="AK57" s="102"/>
      <c r="AL57" s="66">
        <v>0</v>
      </c>
      <c r="AM57" s="25">
        <v>0</v>
      </c>
      <c r="AN57" s="25">
        <v>0</v>
      </c>
      <c r="AO57" s="25">
        <v>0</v>
      </c>
      <c r="AP57" s="102"/>
      <c r="AQ57" s="129"/>
      <c r="AR57" s="146">
        <v>0</v>
      </c>
      <c r="AS57" s="147">
        <v>0</v>
      </c>
      <c r="AT57" s="147">
        <v>0</v>
      </c>
      <c r="AU57" s="155"/>
      <c r="AV57" s="156"/>
      <c r="AW57" s="146">
        <v>0</v>
      </c>
      <c r="AX57" s="147">
        <v>0</v>
      </c>
      <c r="AY57" s="147"/>
      <c r="AZ57" s="147"/>
      <c r="BA57" s="155"/>
      <c r="BB57" s="156"/>
      <c r="BD57" s="148" t="s">
        <v>83</v>
      </c>
      <c r="BE57" s="15"/>
    </row>
    <row r="58" spans="1:57" ht="25">
      <c r="A58" s="159"/>
      <c r="B58" s="163" t="s">
        <v>122</v>
      </c>
      <c r="C58" s="16"/>
      <c r="D58" s="119" t="s">
        <v>123</v>
      </c>
      <c r="E58" s="17"/>
      <c r="F58" s="17"/>
      <c r="G58" s="17"/>
      <c r="H58" s="50"/>
      <c r="I58" s="17"/>
      <c r="J58" s="17"/>
      <c r="K58" s="18"/>
      <c r="L58" s="50"/>
      <c r="M58" s="17"/>
      <c r="N58" s="96"/>
      <c r="O58" s="26"/>
      <c r="P58" s="101"/>
      <c r="Q58" s="26"/>
      <c r="R58" s="18"/>
      <c r="S58" s="18"/>
      <c r="T58" s="51"/>
      <c r="U58" s="51"/>
      <c r="V58" s="102"/>
      <c r="W58" s="102"/>
      <c r="X58" s="25">
        <v>0</v>
      </c>
      <c r="Y58" s="25">
        <v>0</v>
      </c>
      <c r="Z58" s="102"/>
      <c r="AA58" s="102"/>
      <c r="AB58" s="66">
        <v>0</v>
      </c>
      <c r="AC58" s="25">
        <v>0</v>
      </c>
      <c r="AD58" s="102"/>
      <c r="AE58" s="129"/>
      <c r="AF58" s="25">
        <v>0</v>
      </c>
      <c r="AG58" s="25">
        <v>0</v>
      </c>
      <c r="AH58" s="25">
        <v>0</v>
      </c>
      <c r="AI58" s="25">
        <v>0</v>
      </c>
      <c r="AJ58" s="102"/>
      <c r="AK58" s="102"/>
      <c r="AL58" s="66">
        <v>0</v>
      </c>
      <c r="AM58" s="25">
        <v>0</v>
      </c>
      <c r="AN58" s="25">
        <v>0</v>
      </c>
      <c r="AO58" s="25">
        <v>0</v>
      </c>
      <c r="AP58" s="102"/>
      <c r="AQ58" s="129"/>
      <c r="AR58" s="146">
        <v>0</v>
      </c>
      <c r="AS58" s="147">
        <v>0</v>
      </c>
      <c r="AT58" s="147">
        <v>0</v>
      </c>
      <c r="AU58" s="155"/>
      <c r="AV58" s="156"/>
      <c r="AW58" s="146">
        <v>0</v>
      </c>
      <c r="AX58" s="147">
        <v>0</v>
      </c>
      <c r="AY58" s="147"/>
      <c r="AZ58" s="147"/>
      <c r="BA58" s="155"/>
      <c r="BB58" s="156"/>
      <c r="BD58" s="148" t="s">
        <v>83</v>
      </c>
      <c r="BE58" s="15"/>
    </row>
    <row r="59" spans="1:57" s="20" customFormat="1" ht="25">
      <c r="A59" s="159"/>
      <c r="B59" s="163" t="s">
        <v>120</v>
      </c>
      <c r="C59" s="5">
        <v>40483</v>
      </c>
      <c r="D59" s="117" t="s">
        <v>121</v>
      </c>
      <c r="E59" s="12"/>
      <c r="F59" s="12"/>
      <c r="G59" s="12"/>
      <c r="H59" s="47"/>
      <c r="I59" s="12"/>
      <c r="J59" s="12"/>
      <c r="K59" s="14"/>
      <c r="L59" s="47"/>
      <c r="M59" s="12"/>
      <c r="N59" s="98"/>
      <c r="O59" s="22"/>
      <c r="P59" s="87"/>
      <c r="Q59" s="22"/>
      <c r="R59" s="14"/>
      <c r="S59" s="14"/>
      <c r="T59" s="21"/>
      <c r="U59" s="21"/>
      <c r="V59" s="33"/>
      <c r="W59" s="33"/>
      <c r="X59" s="52">
        <v>23215.78</v>
      </c>
      <c r="Y59" s="52">
        <v>23215.78</v>
      </c>
      <c r="Z59" s="33"/>
      <c r="AA59" s="33"/>
      <c r="AB59" s="62">
        <v>23215.78</v>
      </c>
      <c r="AC59" s="52">
        <v>23215.78</v>
      </c>
      <c r="AD59" s="33"/>
      <c r="AE59" s="58"/>
      <c r="AF59" s="52">
        <v>23215.78</v>
      </c>
      <c r="AG59" s="52">
        <v>23215.78</v>
      </c>
      <c r="AH59" s="52">
        <v>23215.78</v>
      </c>
      <c r="AI59" s="52">
        <v>23215.78</v>
      </c>
      <c r="AJ59" s="33"/>
      <c r="AK59" s="33"/>
      <c r="AL59" s="62">
        <v>23215.78</v>
      </c>
      <c r="AM59" s="52">
        <v>23215.78</v>
      </c>
      <c r="AN59" s="52">
        <v>23215.78</v>
      </c>
      <c r="AO59" s="52">
        <v>23215.78</v>
      </c>
      <c r="AP59" s="33"/>
      <c r="AQ59" s="58"/>
      <c r="AR59" s="146">
        <v>23215.78</v>
      </c>
      <c r="AS59" s="147">
        <v>23215.78</v>
      </c>
      <c r="AT59" s="147">
        <v>23215.78</v>
      </c>
      <c r="AU59" s="155"/>
      <c r="AV59" s="156"/>
      <c r="AW59" s="146">
        <v>23215.78</v>
      </c>
      <c r="AX59" s="147">
        <v>23215.78</v>
      </c>
      <c r="AY59" s="147"/>
      <c r="AZ59" s="147"/>
      <c r="BA59" s="155"/>
      <c r="BB59" s="156"/>
      <c r="BC59" s="157"/>
      <c r="BD59" s="150" t="s">
        <v>57</v>
      </c>
      <c r="BE59" s="15"/>
    </row>
    <row r="60" spans="1:57">
      <c r="A60" s="159"/>
      <c r="B60" s="163" t="s">
        <v>118</v>
      </c>
      <c r="C60" s="16"/>
      <c r="D60" s="119" t="s">
        <v>119</v>
      </c>
      <c r="E60" s="17"/>
      <c r="F60" s="17"/>
      <c r="G60" s="17"/>
      <c r="H60" s="50"/>
      <c r="I60" s="17"/>
      <c r="J60" s="17"/>
      <c r="K60" s="18"/>
      <c r="L60" s="50"/>
      <c r="M60" s="17"/>
      <c r="N60" s="96"/>
      <c r="O60" s="26"/>
      <c r="P60" s="101"/>
      <c r="Q60" s="26"/>
      <c r="R60" s="18"/>
      <c r="S60" s="18"/>
      <c r="T60" s="51"/>
      <c r="U60" s="51"/>
      <c r="V60" s="102"/>
      <c r="W60" s="102"/>
      <c r="X60" s="25">
        <v>0</v>
      </c>
      <c r="Y60" s="25">
        <v>0</v>
      </c>
      <c r="Z60" s="102"/>
      <c r="AA60" s="102"/>
      <c r="AB60" s="66">
        <v>0</v>
      </c>
      <c r="AC60" s="25">
        <v>0</v>
      </c>
      <c r="AD60" s="102"/>
      <c r="AE60" s="129"/>
      <c r="AF60" s="25">
        <v>0</v>
      </c>
      <c r="AG60" s="25">
        <v>0</v>
      </c>
      <c r="AH60" s="25">
        <v>0</v>
      </c>
      <c r="AI60" s="25">
        <v>0</v>
      </c>
      <c r="AJ60" s="102"/>
      <c r="AK60" s="102"/>
      <c r="AL60" s="66">
        <v>0</v>
      </c>
      <c r="AM60" s="25">
        <v>0</v>
      </c>
      <c r="AN60" s="25">
        <v>0</v>
      </c>
      <c r="AO60" s="25">
        <v>0</v>
      </c>
      <c r="AP60" s="102"/>
      <c r="AQ60" s="129"/>
      <c r="AR60" s="146">
        <v>0</v>
      </c>
      <c r="AS60" s="147">
        <v>0</v>
      </c>
      <c r="AT60" s="147">
        <v>0</v>
      </c>
      <c r="AU60" s="155"/>
      <c r="AV60" s="156"/>
      <c r="AW60" s="146">
        <v>0</v>
      </c>
      <c r="AX60" s="147">
        <v>0</v>
      </c>
      <c r="AY60" s="147"/>
      <c r="AZ60" s="147"/>
      <c r="BA60" s="155"/>
      <c r="BB60" s="156"/>
      <c r="BD60" s="148" t="s">
        <v>83</v>
      </c>
      <c r="BE60" s="15"/>
    </row>
    <row r="61" spans="1:57" ht="40">
      <c r="A61" s="159"/>
      <c r="B61" s="163" t="s">
        <v>116</v>
      </c>
      <c r="C61" s="6">
        <v>42720</v>
      </c>
      <c r="D61" s="117" t="s">
        <v>85</v>
      </c>
      <c r="E61" s="12"/>
      <c r="F61" s="12"/>
      <c r="G61" s="12"/>
      <c r="H61" s="47"/>
      <c r="I61" s="12"/>
      <c r="J61" s="12"/>
      <c r="K61" s="14"/>
      <c r="L61" s="47"/>
      <c r="M61" s="12"/>
      <c r="N61" s="98"/>
      <c r="O61" s="22"/>
      <c r="P61" s="87"/>
      <c r="Q61" s="22"/>
      <c r="R61" s="14"/>
      <c r="S61" s="100"/>
      <c r="T61" s="21"/>
      <c r="U61" s="21"/>
      <c r="V61" s="33"/>
      <c r="W61" s="10"/>
      <c r="X61" s="52">
        <v>0</v>
      </c>
      <c r="Y61" s="52">
        <v>4700000</v>
      </c>
      <c r="Z61" s="33"/>
      <c r="AA61" s="10"/>
      <c r="AB61" s="62">
        <v>4525574.6899999995</v>
      </c>
      <c r="AC61" s="52">
        <v>5020278.6899999995</v>
      </c>
      <c r="AD61" s="33">
        <f>AB61/Y61-1</f>
        <v>-3.7111768085106522E-2</v>
      </c>
      <c r="AE61" s="58">
        <f>AC61/AB61-1</f>
        <v>0.10931296771946553</v>
      </c>
      <c r="AF61" s="56">
        <v>94208721.060000002</v>
      </c>
      <c r="AG61" s="56">
        <v>99956721.060000002</v>
      </c>
      <c r="AH61" s="56">
        <v>99956721.060000002</v>
      </c>
      <c r="AI61" s="56">
        <v>99956721.060000002</v>
      </c>
      <c r="AJ61" s="33">
        <f t="shared" ref="AJ61:AJ72" si="18">AF61/AC61-1</f>
        <v>17.765635710156165</v>
      </c>
      <c r="AK61" s="33">
        <f t="shared" ref="AK61:AK72" si="19">AG61/AF61-1</f>
        <v>6.1013459638616707E-2</v>
      </c>
      <c r="AL61" s="62">
        <v>97244454.86999999</v>
      </c>
      <c r="AM61" s="56">
        <v>99956721.060000002</v>
      </c>
      <c r="AN61" s="56">
        <v>99956721.060000002</v>
      </c>
      <c r="AO61" s="56">
        <v>99956721.060000002</v>
      </c>
      <c r="AP61" s="33">
        <f t="shared" ref="AP61:AP78" si="20">AL61/AH61-1</f>
        <v>-2.7134405383025251E-2</v>
      </c>
      <c r="AQ61" s="58">
        <f t="shared" ref="AQ61:AQ78" si="21">AM61/AL61-1</f>
        <v>2.7891216970940658E-2</v>
      </c>
      <c r="AR61" s="146">
        <v>97368971.099999994</v>
      </c>
      <c r="AS61" s="147">
        <v>97368971.099999994</v>
      </c>
      <c r="AT61" s="147">
        <v>97368971.099999994</v>
      </c>
      <c r="AU61" s="155">
        <f t="shared" ref="AU61:AU82" si="22">AR61/AN61-1</f>
        <v>-2.5888703956652215E-2</v>
      </c>
      <c r="AV61" s="156">
        <f t="shared" ref="AV61:AV82" si="23">AO61/AR61-1</f>
        <v>2.6576741345477828E-2</v>
      </c>
      <c r="AW61" s="146">
        <v>97370354</v>
      </c>
      <c r="AX61" s="147">
        <v>97370354</v>
      </c>
      <c r="AY61" s="147"/>
      <c r="AZ61" s="147"/>
      <c r="BA61" s="155">
        <f t="shared" ref="BA61:BA82" si="24">AW61/AS61-1</f>
        <v>1.4202676523966673E-5</v>
      </c>
      <c r="BB61" s="156">
        <f t="shared" ref="BB61:BB85" si="25">AX61/AW61-1</f>
        <v>0</v>
      </c>
      <c r="BD61" s="148" t="s">
        <v>117</v>
      </c>
      <c r="BE61" s="15"/>
    </row>
    <row r="62" spans="1:57" ht="20">
      <c r="A62" s="159"/>
      <c r="B62" s="163" t="s">
        <v>114</v>
      </c>
      <c r="C62" s="5">
        <v>42917</v>
      </c>
      <c r="D62" s="126" t="s">
        <v>115</v>
      </c>
      <c r="E62" s="12"/>
      <c r="F62" s="12"/>
      <c r="G62" s="12"/>
      <c r="H62" s="47"/>
      <c r="I62" s="12"/>
      <c r="J62" s="12"/>
      <c r="K62" s="14"/>
      <c r="L62" s="47"/>
      <c r="M62" s="12"/>
      <c r="N62" s="98"/>
      <c r="O62" s="22"/>
      <c r="P62" s="87"/>
      <c r="Q62" s="22"/>
      <c r="R62" s="14"/>
      <c r="S62" s="100"/>
      <c r="T62" s="21"/>
      <c r="U62" s="21"/>
      <c r="V62" s="33"/>
      <c r="W62" s="10"/>
      <c r="X62" s="52">
        <v>0</v>
      </c>
      <c r="Y62" s="52">
        <v>5900000</v>
      </c>
      <c r="Z62" s="33"/>
      <c r="AA62" s="10"/>
      <c r="AB62" s="62">
        <v>0</v>
      </c>
      <c r="AC62" s="52">
        <v>9636180.6900000013</v>
      </c>
      <c r="AD62" s="33"/>
      <c r="AE62" s="42"/>
      <c r="AF62" s="56">
        <v>606412.23</v>
      </c>
      <c r="AG62" s="56">
        <v>16078412.23</v>
      </c>
      <c r="AH62" s="56">
        <v>16078412.23</v>
      </c>
      <c r="AI62" s="56">
        <v>16078412.23</v>
      </c>
      <c r="AJ62" s="33">
        <f t="shared" si="18"/>
        <v>-0.93706923422167587</v>
      </c>
      <c r="AK62" s="33">
        <f t="shared" si="19"/>
        <v>25.513997301802441</v>
      </c>
      <c r="AL62" s="62">
        <v>17140808.91</v>
      </c>
      <c r="AM62" s="56">
        <v>16078412.23</v>
      </c>
      <c r="AN62" s="56">
        <v>16078412.23</v>
      </c>
      <c r="AO62" s="56">
        <v>16078412.23</v>
      </c>
      <c r="AP62" s="33">
        <f t="shared" si="20"/>
        <v>6.6075969741447471E-2</v>
      </c>
      <c r="AQ62" s="58">
        <f t="shared" si="21"/>
        <v>-6.1980545117692465E-2</v>
      </c>
      <c r="AR62" s="146">
        <v>17132431.490000002</v>
      </c>
      <c r="AS62" s="147">
        <v>17132431.490000002</v>
      </c>
      <c r="AT62" s="147">
        <v>17132431.490000002</v>
      </c>
      <c r="AU62" s="155">
        <f t="shared" si="22"/>
        <v>6.5554934462580317E-2</v>
      </c>
      <c r="AV62" s="156">
        <f t="shared" si="23"/>
        <v>-6.152187216480165E-2</v>
      </c>
      <c r="AW62" s="146">
        <v>17132604</v>
      </c>
      <c r="AX62" s="147">
        <v>17132604</v>
      </c>
      <c r="AY62" s="147"/>
      <c r="AZ62" s="147"/>
      <c r="BA62" s="155">
        <f t="shared" si="24"/>
        <v>1.0069207053264861E-5</v>
      </c>
      <c r="BB62" s="156">
        <f t="shared" si="25"/>
        <v>0</v>
      </c>
      <c r="BD62" s="150" t="s">
        <v>270</v>
      </c>
      <c r="BE62" s="15"/>
    </row>
    <row r="63" spans="1:57" ht="28.5" customHeight="1">
      <c r="A63" s="159"/>
      <c r="B63" s="163" t="s">
        <v>112</v>
      </c>
      <c r="C63" s="5">
        <v>42461</v>
      </c>
      <c r="D63" s="127" t="s">
        <v>113</v>
      </c>
      <c r="E63" s="12"/>
      <c r="F63" s="12"/>
      <c r="G63" s="12"/>
      <c r="H63" s="47"/>
      <c r="I63" s="12"/>
      <c r="J63" s="12"/>
      <c r="K63" s="14"/>
      <c r="L63" s="47"/>
      <c r="M63" s="12"/>
      <c r="N63" s="98"/>
      <c r="O63" s="22"/>
      <c r="P63" s="87"/>
      <c r="Q63" s="22"/>
      <c r="R63" s="14"/>
      <c r="S63" s="100"/>
      <c r="T63" s="21"/>
      <c r="U63" s="21"/>
      <c r="V63" s="33"/>
      <c r="W63" s="10"/>
      <c r="X63" s="52">
        <v>0</v>
      </c>
      <c r="Y63" s="52">
        <v>0</v>
      </c>
      <c r="Z63" s="33"/>
      <c r="AA63" s="10"/>
      <c r="AB63" s="62">
        <v>18845095.449999996</v>
      </c>
      <c r="AC63" s="52">
        <v>23229161.059999995</v>
      </c>
      <c r="AD63" s="33"/>
      <c r="AE63" s="58">
        <f>AC63/AB63-1</f>
        <v>0.2326369543540836</v>
      </c>
      <c r="AF63" s="56">
        <v>24727060.23</v>
      </c>
      <c r="AG63" s="56">
        <v>25217060.23</v>
      </c>
      <c r="AH63" s="56">
        <v>25217060.23</v>
      </c>
      <c r="AI63" s="56">
        <v>25217060.23</v>
      </c>
      <c r="AJ63" s="33">
        <f t="shared" si="18"/>
        <v>6.4483567276966802E-2</v>
      </c>
      <c r="AK63" s="33">
        <f t="shared" si="19"/>
        <v>1.9816346765132664E-2</v>
      </c>
      <c r="AL63" s="62">
        <v>25330929.210000001</v>
      </c>
      <c r="AM63" s="56">
        <v>25217060.23</v>
      </c>
      <c r="AN63" s="56">
        <v>25217060.23</v>
      </c>
      <c r="AO63" s="56">
        <v>25217060.23</v>
      </c>
      <c r="AP63" s="33">
        <f t="shared" si="20"/>
        <v>4.5155533183258711E-3</v>
      </c>
      <c r="AQ63" s="58">
        <f t="shared" si="21"/>
        <v>-4.4952547557965961E-3</v>
      </c>
      <c r="AR63" s="146">
        <v>25330929.210000001</v>
      </c>
      <c r="AS63" s="147">
        <v>25217060.23</v>
      </c>
      <c r="AT63" s="147">
        <v>25217060.23</v>
      </c>
      <c r="AU63" s="155">
        <f t="shared" si="22"/>
        <v>4.5155533183258711E-3</v>
      </c>
      <c r="AV63" s="156">
        <f t="shared" si="23"/>
        <v>-4.4952547557965961E-3</v>
      </c>
      <c r="AW63" s="146">
        <v>25330929.210000001</v>
      </c>
      <c r="AX63" s="147">
        <v>25330929.210000001</v>
      </c>
      <c r="AY63" s="147"/>
      <c r="AZ63" s="147"/>
      <c r="BA63" s="155">
        <f t="shared" si="24"/>
        <v>4.5155533183258711E-3</v>
      </c>
      <c r="BB63" s="156">
        <f t="shared" si="25"/>
        <v>0</v>
      </c>
      <c r="BD63" s="150" t="s">
        <v>269</v>
      </c>
      <c r="BE63" s="15"/>
    </row>
    <row r="64" spans="1:57" ht="15" customHeight="1">
      <c r="A64" s="159"/>
      <c r="B64" s="163" t="s">
        <v>110</v>
      </c>
      <c r="C64" s="5">
        <v>42481</v>
      </c>
      <c r="D64" s="126" t="s">
        <v>111</v>
      </c>
      <c r="E64" s="12"/>
      <c r="F64" s="12"/>
      <c r="G64" s="12"/>
      <c r="H64" s="47"/>
      <c r="I64" s="12"/>
      <c r="J64" s="12"/>
      <c r="K64" s="14"/>
      <c r="L64" s="47"/>
      <c r="M64" s="12"/>
      <c r="N64" s="98"/>
      <c r="O64" s="22"/>
      <c r="P64" s="87"/>
      <c r="Q64" s="22"/>
      <c r="R64" s="14"/>
      <c r="S64" s="100"/>
      <c r="T64" s="21"/>
      <c r="U64" s="21"/>
      <c r="V64" s="33"/>
      <c r="W64" s="10"/>
      <c r="X64" s="52">
        <v>0</v>
      </c>
      <c r="Y64" s="52">
        <v>0</v>
      </c>
      <c r="Z64" s="33"/>
      <c r="AA64" s="10"/>
      <c r="AB64" s="62">
        <v>0</v>
      </c>
      <c r="AC64" s="52">
        <v>1140471.94</v>
      </c>
      <c r="AD64" s="33"/>
      <c r="AE64" s="42"/>
      <c r="AF64" s="56">
        <v>1230858.46</v>
      </c>
      <c r="AG64" s="56">
        <v>1230858.46</v>
      </c>
      <c r="AH64" s="56">
        <v>1230858.46</v>
      </c>
      <c r="AI64" s="56">
        <v>1230858.46</v>
      </c>
      <c r="AJ64" s="33">
        <f t="shared" si="18"/>
        <v>7.9253611447906325E-2</v>
      </c>
      <c r="AK64" s="33">
        <f t="shared" si="19"/>
        <v>0</v>
      </c>
      <c r="AL64" s="62">
        <v>1231360.51</v>
      </c>
      <c r="AM64" s="56">
        <v>1230858.46</v>
      </c>
      <c r="AN64" s="56">
        <v>1230858.46</v>
      </c>
      <c r="AO64" s="56">
        <v>1230858.46</v>
      </c>
      <c r="AP64" s="33">
        <f t="shared" si="20"/>
        <v>4.0788605377106713E-4</v>
      </c>
      <c r="AQ64" s="58">
        <f t="shared" si="21"/>
        <v>-4.077197505708563E-4</v>
      </c>
      <c r="AR64" s="146">
        <v>1231360.51</v>
      </c>
      <c r="AS64" s="147">
        <v>1230858.46</v>
      </c>
      <c r="AT64" s="147">
        <v>1230858.46</v>
      </c>
      <c r="AU64" s="155">
        <f t="shared" si="22"/>
        <v>4.0788605377106713E-4</v>
      </c>
      <c r="AV64" s="156">
        <f t="shared" si="23"/>
        <v>-4.077197505708563E-4</v>
      </c>
      <c r="AW64" s="146">
        <v>1231360.51</v>
      </c>
      <c r="AX64" s="147">
        <v>1231360.51</v>
      </c>
      <c r="AY64" s="147"/>
      <c r="AZ64" s="147"/>
      <c r="BA64" s="155">
        <f t="shared" si="24"/>
        <v>4.0788605377106713E-4</v>
      </c>
      <c r="BB64" s="156">
        <f t="shared" si="25"/>
        <v>0</v>
      </c>
      <c r="BD64" s="172"/>
      <c r="BE64" s="15"/>
    </row>
    <row r="65" spans="1:58" ht="19.5" customHeight="1">
      <c r="A65" s="159"/>
      <c r="B65" s="163" t="s">
        <v>312</v>
      </c>
      <c r="C65" s="5">
        <v>42522</v>
      </c>
      <c r="D65" s="117" t="s">
        <v>109</v>
      </c>
      <c r="E65" s="12"/>
      <c r="F65" s="12"/>
      <c r="G65" s="12"/>
      <c r="H65" s="47"/>
      <c r="I65" s="12"/>
      <c r="J65" s="12"/>
      <c r="K65" s="14"/>
      <c r="L65" s="47"/>
      <c r="M65" s="12"/>
      <c r="N65" s="98"/>
      <c r="O65" s="22"/>
      <c r="P65" s="87"/>
      <c r="Q65" s="22"/>
      <c r="R65" s="14"/>
      <c r="S65" s="100"/>
      <c r="T65" s="21"/>
      <c r="U65" s="21"/>
      <c r="V65" s="33"/>
      <c r="W65" s="10"/>
      <c r="X65" s="52">
        <v>0</v>
      </c>
      <c r="Y65" s="52">
        <v>0</v>
      </c>
      <c r="Z65" s="33"/>
      <c r="AA65" s="10"/>
      <c r="AB65" s="62">
        <v>0</v>
      </c>
      <c r="AC65" s="52">
        <v>54032914.560000002</v>
      </c>
      <c r="AD65" s="33"/>
      <c r="AE65" s="42"/>
      <c r="AF65" s="56">
        <v>58503883.449999996</v>
      </c>
      <c r="AG65" s="56">
        <v>59534283.449999996</v>
      </c>
      <c r="AH65" s="56">
        <v>59534283.449999996</v>
      </c>
      <c r="AI65" s="56">
        <v>59534283.449999996</v>
      </c>
      <c r="AJ65" s="33">
        <f t="shared" si="18"/>
        <v>8.2745284543836339E-2</v>
      </c>
      <c r="AK65" s="33">
        <f t="shared" si="19"/>
        <v>1.7612506029289987E-2</v>
      </c>
      <c r="AL65" s="62">
        <v>59387255.910000004</v>
      </c>
      <c r="AM65" s="56">
        <v>59534283.449999996</v>
      </c>
      <c r="AN65" s="56">
        <v>59534283.449999996</v>
      </c>
      <c r="AO65" s="56">
        <v>59534283.449999996</v>
      </c>
      <c r="AP65" s="33">
        <f t="shared" si="20"/>
        <v>-2.4696281113969487E-3</v>
      </c>
      <c r="AQ65" s="58">
        <f t="shared" si="21"/>
        <v>2.4757422741137347E-3</v>
      </c>
      <c r="AR65" s="146">
        <v>58648888.769999996</v>
      </c>
      <c r="AS65" s="147">
        <v>58648888.769999996</v>
      </c>
      <c r="AT65" s="147">
        <v>58648888.769999996</v>
      </c>
      <c r="AU65" s="155">
        <f t="shared" si="22"/>
        <v>-1.4872013715317545E-2</v>
      </c>
      <c r="AV65" s="156">
        <f t="shared" si="23"/>
        <v>1.5096529509232459E-2</v>
      </c>
      <c r="AW65" s="146">
        <v>58649880.669999994</v>
      </c>
      <c r="AX65" s="147">
        <v>58649880.669999994</v>
      </c>
      <c r="AY65" s="147"/>
      <c r="AZ65" s="147"/>
      <c r="BA65" s="155">
        <f t="shared" si="24"/>
        <v>1.6912511401345753E-5</v>
      </c>
      <c r="BB65" s="156">
        <f t="shared" si="25"/>
        <v>0</v>
      </c>
      <c r="BD65" s="150" t="s">
        <v>268</v>
      </c>
      <c r="BE65" s="15"/>
    </row>
    <row r="66" spans="1:58" ht="24.75" customHeight="1">
      <c r="A66" s="159"/>
      <c r="B66" s="163" t="s">
        <v>107</v>
      </c>
      <c r="C66" s="5">
        <v>42623</v>
      </c>
      <c r="D66" s="126" t="s">
        <v>108</v>
      </c>
      <c r="E66" s="12"/>
      <c r="F66" s="12"/>
      <c r="G66" s="12"/>
      <c r="H66" s="47"/>
      <c r="I66" s="12"/>
      <c r="J66" s="12"/>
      <c r="K66" s="14"/>
      <c r="L66" s="47"/>
      <c r="M66" s="12"/>
      <c r="N66" s="98"/>
      <c r="O66" s="22"/>
      <c r="P66" s="87"/>
      <c r="Q66" s="22"/>
      <c r="R66" s="14"/>
      <c r="S66" s="100"/>
      <c r="T66" s="21"/>
      <c r="U66" s="21"/>
      <c r="V66" s="33"/>
      <c r="W66" s="10"/>
      <c r="X66" s="52">
        <v>0</v>
      </c>
      <c r="Y66" s="52">
        <v>0</v>
      </c>
      <c r="Z66" s="33"/>
      <c r="AA66" s="10"/>
      <c r="AB66" s="62">
        <v>0</v>
      </c>
      <c r="AC66" s="52">
        <v>1111301.77</v>
      </c>
      <c r="AD66" s="33"/>
      <c r="AE66" s="42"/>
      <c r="AF66" s="56">
        <v>1556621.42</v>
      </c>
      <c r="AG66" s="56">
        <v>1556621.42</v>
      </c>
      <c r="AH66" s="56">
        <v>1556621.42</v>
      </c>
      <c r="AI66" s="56">
        <v>1556621.42</v>
      </c>
      <c r="AJ66" s="33">
        <f t="shared" si="18"/>
        <v>0.40071892443759882</v>
      </c>
      <c r="AK66" s="33">
        <f t="shared" si="19"/>
        <v>0</v>
      </c>
      <c r="AL66" s="62">
        <v>1558180.6099999999</v>
      </c>
      <c r="AM66" s="56">
        <v>1556621.42</v>
      </c>
      <c r="AN66" s="56">
        <v>1556621.42</v>
      </c>
      <c r="AO66" s="56">
        <v>1556621.42</v>
      </c>
      <c r="AP66" s="33">
        <f t="shared" si="20"/>
        <v>1.0016500993541566E-3</v>
      </c>
      <c r="AQ66" s="58">
        <f t="shared" si="21"/>
        <v>-1.0006478003855568E-3</v>
      </c>
      <c r="AR66" s="146">
        <v>1558180.6099999999</v>
      </c>
      <c r="AS66" s="147">
        <v>1556621.42</v>
      </c>
      <c r="AT66" s="147">
        <v>1556621.42</v>
      </c>
      <c r="AU66" s="155">
        <f t="shared" si="22"/>
        <v>1.0016500993541566E-3</v>
      </c>
      <c r="AV66" s="156">
        <f t="shared" si="23"/>
        <v>-1.0006478003855568E-3</v>
      </c>
      <c r="AW66" s="146">
        <v>1558180.6099999999</v>
      </c>
      <c r="AX66" s="147">
        <v>1558180.6099999999</v>
      </c>
      <c r="AY66" s="147"/>
      <c r="AZ66" s="147"/>
      <c r="BA66" s="155">
        <f t="shared" si="24"/>
        <v>1.0016500993541566E-3</v>
      </c>
      <c r="BB66" s="156">
        <f t="shared" si="25"/>
        <v>0</v>
      </c>
      <c r="BD66" s="172"/>
      <c r="BE66" s="15"/>
    </row>
    <row r="67" spans="1:58" ht="24.75" customHeight="1">
      <c r="A67" s="159"/>
      <c r="B67" s="163" t="s">
        <v>104</v>
      </c>
      <c r="C67" s="5">
        <v>42160</v>
      </c>
      <c r="D67" s="117" t="s">
        <v>106</v>
      </c>
      <c r="E67" s="12"/>
      <c r="F67" s="12"/>
      <c r="G67" s="12"/>
      <c r="H67" s="47"/>
      <c r="I67" s="12"/>
      <c r="J67" s="12"/>
      <c r="K67" s="14"/>
      <c r="L67" s="47"/>
      <c r="M67" s="12"/>
      <c r="N67" s="98"/>
      <c r="O67" s="22"/>
      <c r="P67" s="87"/>
      <c r="Q67" s="22"/>
      <c r="R67" s="14"/>
      <c r="S67" s="100"/>
      <c r="T67" s="21"/>
      <c r="U67" s="21"/>
      <c r="V67" s="33"/>
      <c r="W67" s="10"/>
      <c r="X67" s="52">
        <v>49364.11</v>
      </c>
      <c r="Y67" s="52">
        <v>15500000</v>
      </c>
      <c r="Z67" s="33"/>
      <c r="AA67" s="10"/>
      <c r="AB67" s="62">
        <v>15777910.709999997</v>
      </c>
      <c r="AC67" s="52">
        <v>15777910.709999997</v>
      </c>
      <c r="AD67" s="33">
        <f>AB67/Y67-1</f>
        <v>1.7929723225806216E-2</v>
      </c>
      <c r="AE67" s="58">
        <f>AC67/AB67-1</f>
        <v>0</v>
      </c>
      <c r="AF67" s="56">
        <v>15991916.899999999</v>
      </c>
      <c r="AG67" s="56">
        <v>15998916.899999999</v>
      </c>
      <c r="AH67" s="56">
        <v>15998916.899999999</v>
      </c>
      <c r="AI67" s="56">
        <v>15998916.899999999</v>
      </c>
      <c r="AJ67" s="33">
        <f t="shared" si="18"/>
        <v>1.3563658327991668E-2</v>
      </c>
      <c r="AK67" s="33">
        <f t="shared" si="19"/>
        <v>4.3772113398121704E-4</v>
      </c>
      <c r="AL67" s="62">
        <v>16142203.189999998</v>
      </c>
      <c r="AM67" s="56">
        <v>15998916.899999999</v>
      </c>
      <c r="AN67" s="56">
        <v>15998916.899999999</v>
      </c>
      <c r="AO67" s="56">
        <v>15998916.899999999</v>
      </c>
      <c r="AP67" s="33">
        <f t="shared" si="20"/>
        <v>8.9559993901837665E-3</v>
      </c>
      <c r="AQ67" s="58">
        <f t="shared" si="21"/>
        <v>-8.8765014486228422E-3</v>
      </c>
      <c r="AR67" s="146">
        <v>16209336.900000002</v>
      </c>
      <c r="AS67" s="147">
        <v>16209336.900000002</v>
      </c>
      <c r="AT67" s="147">
        <v>16209336.900000002</v>
      </c>
      <c r="AU67" s="155">
        <f t="shared" si="22"/>
        <v>1.3152140317698846E-2</v>
      </c>
      <c r="AV67" s="156">
        <f t="shared" si="23"/>
        <v>-1.2981407030907222E-2</v>
      </c>
      <c r="AW67" s="146">
        <v>15930624.490000006</v>
      </c>
      <c r="AX67" s="147">
        <v>15930624.490000006</v>
      </c>
      <c r="AY67" s="147"/>
      <c r="AZ67" s="147"/>
      <c r="BA67" s="155">
        <f t="shared" si="24"/>
        <v>-1.7194559636797724E-2</v>
      </c>
      <c r="BB67" s="156">
        <f t="shared" si="25"/>
        <v>0</v>
      </c>
      <c r="BD67" s="148" t="s">
        <v>105</v>
      </c>
      <c r="BE67" s="15"/>
    </row>
    <row r="68" spans="1:58" ht="25">
      <c r="A68" s="159"/>
      <c r="B68" s="163" t="s">
        <v>102</v>
      </c>
      <c r="C68" s="5">
        <v>42473</v>
      </c>
      <c r="D68" s="117" t="s">
        <v>103</v>
      </c>
      <c r="E68" s="12"/>
      <c r="F68" s="12"/>
      <c r="G68" s="12"/>
      <c r="H68" s="47"/>
      <c r="I68" s="12"/>
      <c r="J68" s="12"/>
      <c r="K68" s="14"/>
      <c r="L68" s="47"/>
      <c r="M68" s="12"/>
      <c r="N68" s="98"/>
      <c r="O68" s="22"/>
      <c r="P68" s="87"/>
      <c r="Q68" s="22"/>
      <c r="R68" s="14"/>
      <c r="S68" s="100"/>
      <c r="T68" s="21"/>
      <c r="U68" s="21"/>
      <c r="V68" s="33"/>
      <c r="W68" s="10"/>
      <c r="X68" s="52">
        <v>0</v>
      </c>
      <c r="Y68" s="52">
        <v>0</v>
      </c>
      <c r="Z68" s="33"/>
      <c r="AA68" s="10"/>
      <c r="AB68" s="62">
        <v>0</v>
      </c>
      <c r="AC68" s="52">
        <v>8831593.040000001</v>
      </c>
      <c r="AD68" s="33"/>
      <c r="AE68" s="58"/>
      <c r="AF68" s="56">
        <v>9375483.4200000018</v>
      </c>
      <c r="AG68" s="56">
        <v>9375483.4200000018</v>
      </c>
      <c r="AH68" s="56">
        <v>9375483.4200000018</v>
      </c>
      <c r="AI68" s="56">
        <v>9375483.4200000018</v>
      </c>
      <c r="AJ68" s="33">
        <f t="shared" si="18"/>
        <v>6.1584628904051142E-2</v>
      </c>
      <c r="AK68" s="33">
        <f t="shared" si="19"/>
        <v>0</v>
      </c>
      <c r="AL68" s="62" t="e">
        <f>SUM(#REF!)</f>
        <v>#REF!</v>
      </c>
      <c r="AM68" s="56">
        <v>9375483.4200000018</v>
      </c>
      <c r="AN68" s="56">
        <v>9375483.4200000018</v>
      </c>
      <c r="AO68" s="56">
        <v>9375483.4200000018</v>
      </c>
      <c r="AP68" s="33" t="e">
        <f t="shared" si="20"/>
        <v>#REF!</v>
      </c>
      <c r="AQ68" s="58" t="e">
        <f t="shared" si="21"/>
        <v>#REF!</v>
      </c>
      <c r="AR68" s="146" t="e">
        <f>SUM(#REF!)</f>
        <v>#REF!</v>
      </c>
      <c r="AS68" s="147">
        <v>9375483.4200000018</v>
      </c>
      <c r="AT68" s="147">
        <v>9375483.4200000018</v>
      </c>
      <c r="AU68" s="155" t="e">
        <f t="shared" si="22"/>
        <v>#REF!</v>
      </c>
      <c r="AV68" s="156" t="e">
        <f t="shared" si="23"/>
        <v>#REF!</v>
      </c>
      <c r="AW68" s="146" t="e">
        <f>SUM(#REF!)</f>
        <v>#REF!</v>
      </c>
      <c r="AX68" s="147">
        <v>9381462.7200000007</v>
      </c>
      <c r="AY68" s="147"/>
      <c r="AZ68" s="147"/>
      <c r="BA68" s="155" t="e">
        <f t="shared" si="24"/>
        <v>#REF!</v>
      </c>
      <c r="BB68" s="156" t="e">
        <f t="shared" si="25"/>
        <v>#REF!</v>
      </c>
      <c r="BD68" s="148"/>
      <c r="BE68" s="15"/>
    </row>
    <row r="69" spans="1:58">
      <c r="A69" s="159"/>
      <c r="B69" s="163" t="s">
        <v>100</v>
      </c>
      <c r="C69" s="5">
        <v>42180</v>
      </c>
      <c r="D69" s="117" t="s">
        <v>101</v>
      </c>
      <c r="E69" s="12"/>
      <c r="F69" s="12"/>
      <c r="G69" s="12"/>
      <c r="H69" s="47"/>
      <c r="I69" s="12"/>
      <c r="J69" s="12"/>
      <c r="K69" s="14"/>
      <c r="L69" s="47"/>
      <c r="M69" s="12"/>
      <c r="N69" s="98"/>
      <c r="O69" s="22"/>
      <c r="P69" s="87"/>
      <c r="Q69" s="22"/>
      <c r="R69" s="14"/>
      <c r="S69" s="100"/>
      <c r="T69" s="21"/>
      <c r="U69" s="21"/>
      <c r="V69" s="33"/>
      <c r="W69" s="10"/>
      <c r="X69" s="52">
        <v>0</v>
      </c>
      <c r="Y69" s="52">
        <v>5200000</v>
      </c>
      <c r="Z69" s="33"/>
      <c r="AA69" s="10"/>
      <c r="AB69" s="62">
        <v>5366606.1399999997</v>
      </c>
      <c r="AC69" s="52">
        <v>5366606.1399999997</v>
      </c>
      <c r="AD69" s="33">
        <f>AB69/Y69-1</f>
        <v>3.2039642307692295E-2</v>
      </c>
      <c r="AE69" s="58">
        <f>AC69/AB69-1</f>
        <v>0</v>
      </c>
      <c r="AF69" s="56">
        <v>5401890.0700000003</v>
      </c>
      <c r="AG69" s="56">
        <v>5429685.0700000003</v>
      </c>
      <c r="AH69" s="56">
        <v>5429685.0700000003</v>
      </c>
      <c r="AI69" s="56">
        <v>5429685.0700000003</v>
      </c>
      <c r="AJ69" s="33">
        <f t="shared" si="18"/>
        <v>6.5747194930165787E-3</v>
      </c>
      <c r="AK69" s="33">
        <f t="shared" si="19"/>
        <v>5.1454212580819281E-3</v>
      </c>
      <c r="AL69" s="62">
        <v>5522411.1500000004</v>
      </c>
      <c r="AM69" s="56">
        <v>5429685.0700000003</v>
      </c>
      <c r="AN69" s="56">
        <v>5429685.0700000003</v>
      </c>
      <c r="AO69" s="56">
        <v>5429685.0700000003</v>
      </c>
      <c r="AP69" s="33">
        <f t="shared" si="20"/>
        <v>1.7077616621326452E-2</v>
      </c>
      <c r="AQ69" s="58">
        <f t="shared" si="21"/>
        <v>-1.6790868604558695E-2</v>
      </c>
      <c r="AR69" s="146">
        <v>5522411.1500000004</v>
      </c>
      <c r="AS69" s="147">
        <v>5522411.1500000004</v>
      </c>
      <c r="AT69" s="147">
        <v>5522411.1500000004</v>
      </c>
      <c r="AU69" s="155">
        <f t="shared" si="22"/>
        <v>1.7077616621326452E-2</v>
      </c>
      <c r="AV69" s="156">
        <f t="shared" si="23"/>
        <v>-1.6790868604558695E-2</v>
      </c>
      <c r="AW69" s="146">
        <v>5522411.1500000004</v>
      </c>
      <c r="AX69" s="147">
        <v>5522411.1500000004</v>
      </c>
      <c r="AY69" s="147"/>
      <c r="AZ69" s="147"/>
      <c r="BA69" s="155">
        <f t="shared" si="24"/>
        <v>0</v>
      </c>
      <c r="BB69" s="156">
        <f t="shared" si="25"/>
        <v>0</v>
      </c>
      <c r="BD69" s="148" t="s">
        <v>95</v>
      </c>
      <c r="BE69" s="15"/>
    </row>
    <row r="70" spans="1:58" ht="25">
      <c r="A70" s="159"/>
      <c r="B70" s="163" t="s">
        <v>97</v>
      </c>
      <c r="C70" s="5">
        <v>42139</v>
      </c>
      <c r="D70" s="117" t="s">
        <v>99</v>
      </c>
      <c r="E70" s="12"/>
      <c r="F70" s="12"/>
      <c r="G70" s="12"/>
      <c r="H70" s="47"/>
      <c r="I70" s="12"/>
      <c r="J70" s="12"/>
      <c r="K70" s="14"/>
      <c r="L70" s="47"/>
      <c r="M70" s="12"/>
      <c r="N70" s="98"/>
      <c r="O70" s="22"/>
      <c r="P70" s="87"/>
      <c r="Q70" s="22"/>
      <c r="R70" s="14"/>
      <c r="S70" s="100"/>
      <c r="T70" s="21"/>
      <c r="U70" s="21"/>
      <c r="V70" s="33"/>
      <c r="W70" s="10"/>
      <c r="X70" s="52">
        <v>3741684.51</v>
      </c>
      <c r="Y70" s="52">
        <v>12300000</v>
      </c>
      <c r="Z70" s="33"/>
      <c r="AA70" s="10"/>
      <c r="AB70" s="62">
        <v>11990487.310000001</v>
      </c>
      <c r="AC70" s="52">
        <v>11990487.310000001</v>
      </c>
      <c r="AD70" s="33">
        <f>AB70/Y70-1</f>
        <v>-2.5163633333333268E-2</v>
      </c>
      <c r="AE70" s="58">
        <f>AC70/AB70-1</f>
        <v>0</v>
      </c>
      <c r="AF70" s="56">
        <v>12017566.600000001</v>
      </c>
      <c r="AG70" s="56">
        <v>12017566.600000001</v>
      </c>
      <c r="AH70" s="56">
        <v>12017566.600000001</v>
      </c>
      <c r="AI70" s="56">
        <v>12017566.600000001</v>
      </c>
      <c r="AJ70" s="33">
        <f t="shared" si="18"/>
        <v>2.2583977865033855E-3</v>
      </c>
      <c r="AK70" s="33">
        <f t="shared" si="19"/>
        <v>0</v>
      </c>
      <c r="AL70" s="67">
        <v>12017566.600000001</v>
      </c>
      <c r="AM70" s="56">
        <v>12017566.600000001</v>
      </c>
      <c r="AN70" s="56">
        <v>12017566.600000001</v>
      </c>
      <c r="AO70" s="56">
        <v>12017566.600000001</v>
      </c>
      <c r="AP70" s="33">
        <f t="shared" si="20"/>
        <v>0</v>
      </c>
      <c r="AQ70" s="58">
        <f t="shared" si="21"/>
        <v>0</v>
      </c>
      <c r="AR70" s="146">
        <v>12017566.600000001</v>
      </c>
      <c r="AS70" s="147">
        <v>12017566.600000001</v>
      </c>
      <c r="AT70" s="147">
        <v>12017566.600000001</v>
      </c>
      <c r="AU70" s="155">
        <f t="shared" si="22"/>
        <v>0</v>
      </c>
      <c r="AV70" s="156">
        <f t="shared" si="23"/>
        <v>0</v>
      </c>
      <c r="AW70" s="146">
        <v>12017566.600000001</v>
      </c>
      <c r="AX70" s="147">
        <v>12017566.600000001</v>
      </c>
      <c r="AY70" s="147"/>
      <c r="AZ70" s="147"/>
      <c r="BA70" s="155">
        <f t="shared" si="24"/>
        <v>0</v>
      </c>
      <c r="BB70" s="156">
        <f t="shared" si="25"/>
        <v>0</v>
      </c>
      <c r="BD70" s="148" t="s">
        <v>98</v>
      </c>
      <c r="BE70" s="15"/>
    </row>
    <row r="71" spans="1:58" ht="25">
      <c r="A71" s="159"/>
      <c r="B71" s="163" t="s">
        <v>94</v>
      </c>
      <c r="C71" s="5">
        <v>42125</v>
      </c>
      <c r="D71" s="117" t="s">
        <v>96</v>
      </c>
      <c r="E71" s="12"/>
      <c r="F71" s="12"/>
      <c r="G71" s="12"/>
      <c r="H71" s="47"/>
      <c r="I71" s="12"/>
      <c r="J71" s="12"/>
      <c r="K71" s="14"/>
      <c r="L71" s="47"/>
      <c r="M71" s="12"/>
      <c r="N71" s="98"/>
      <c r="O71" s="22"/>
      <c r="P71" s="87"/>
      <c r="Q71" s="22"/>
      <c r="R71" s="14"/>
      <c r="S71" s="100"/>
      <c r="T71" s="21"/>
      <c r="U71" s="21"/>
      <c r="V71" s="33"/>
      <c r="W71" s="10"/>
      <c r="X71" s="52">
        <v>0</v>
      </c>
      <c r="Y71" s="52">
        <v>5900000</v>
      </c>
      <c r="Z71" s="33"/>
      <c r="AA71" s="10"/>
      <c r="AB71" s="62">
        <v>5724549.21</v>
      </c>
      <c r="AC71" s="52">
        <v>5724549.21</v>
      </c>
      <c r="AD71" s="33">
        <f>AB71/Y71-1</f>
        <v>-2.9737422033898286E-2</v>
      </c>
      <c r="AE71" s="58">
        <f>AC71/AB71-1</f>
        <v>0</v>
      </c>
      <c r="AF71" s="56">
        <v>5738012.9100000001</v>
      </c>
      <c r="AG71" s="56">
        <v>5738012.9100000001</v>
      </c>
      <c r="AH71" s="56">
        <v>5738012.9100000001</v>
      </c>
      <c r="AI71" s="56">
        <v>5738012.9100000001</v>
      </c>
      <c r="AJ71" s="33">
        <f t="shared" si="18"/>
        <v>2.3519231831357068E-3</v>
      </c>
      <c r="AK71" s="33">
        <f t="shared" si="19"/>
        <v>0</v>
      </c>
      <c r="AL71" s="67">
        <v>5738012.9100000001</v>
      </c>
      <c r="AM71" s="56">
        <v>5738012.9100000001</v>
      </c>
      <c r="AN71" s="56">
        <v>5738012.9100000001</v>
      </c>
      <c r="AO71" s="56">
        <v>5738012.9100000001</v>
      </c>
      <c r="AP71" s="33">
        <f t="shared" si="20"/>
        <v>0</v>
      </c>
      <c r="AQ71" s="58">
        <f t="shared" si="21"/>
        <v>0</v>
      </c>
      <c r="AR71" s="146">
        <v>5738012.9100000001</v>
      </c>
      <c r="AS71" s="147">
        <v>5738012.9100000001</v>
      </c>
      <c r="AT71" s="147">
        <v>5738012.9100000001</v>
      </c>
      <c r="AU71" s="155">
        <f t="shared" si="22"/>
        <v>0</v>
      </c>
      <c r="AV71" s="156">
        <f t="shared" si="23"/>
        <v>0</v>
      </c>
      <c r="AW71" s="146">
        <v>5738012.9100000001</v>
      </c>
      <c r="AX71" s="147">
        <v>5738012.9100000001</v>
      </c>
      <c r="AY71" s="147"/>
      <c r="AZ71" s="147"/>
      <c r="BA71" s="155">
        <f t="shared" si="24"/>
        <v>0</v>
      </c>
      <c r="BB71" s="156">
        <f t="shared" si="25"/>
        <v>0</v>
      </c>
      <c r="BD71" s="148" t="s">
        <v>95</v>
      </c>
      <c r="BE71" s="15"/>
    </row>
    <row r="72" spans="1:58" ht="25">
      <c r="A72" s="159"/>
      <c r="B72" s="163" t="s">
        <v>92</v>
      </c>
      <c r="C72" s="5">
        <v>42309</v>
      </c>
      <c r="D72" s="117" t="s">
        <v>93</v>
      </c>
      <c r="E72" s="12"/>
      <c r="F72" s="12"/>
      <c r="G72" s="12"/>
      <c r="H72" s="47"/>
      <c r="I72" s="12"/>
      <c r="J72" s="12"/>
      <c r="K72" s="14"/>
      <c r="L72" s="47"/>
      <c r="M72" s="12"/>
      <c r="N72" s="98"/>
      <c r="O72" s="22"/>
      <c r="P72" s="87"/>
      <c r="Q72" s="22"/>
      <c r="R72" s="14"/>
      <c r="S72" s="100"/>
      <c r="T72" s="21"/>
      <c r="U72" s="21"/>
      <c r="V72" s="33"/>
      <c r="W72" s="10"/>
      <c r="X72" s="54" t="e">
        <f>#REF!+#REF!</f>
        <v>#REF!</v>
      </c>
      <c r="Y72" s="52">
        <v>13860000</v>
      </c>
      <c r="Z72" s="33"/>
      <c r="AA72" s="10"/>
      <c r="AB72" s="67" t="e">
        <f>#REF!+#REF!</f>
        <v>#REF!</v>
      </c>
      <c r="AC72" s="52">
        <v>13875791.700000001</v>
      </c>
      <c r="AD72" s="33" t="e">
        <f>AB72/Y72-1</f>
        <v>#REF!</v>
      </c>
      <c r="AE72" s="58" t="e">
        <f>AC72/AB72-1</f>
        <v>#REF!</v>
      </c>
      <c r="AF72" s="56">
        <v>13851900</v>
      </c>
      <c r="AG72" s="56">
        <v>13851900</v>
      </c>
      <c r="AH72" s="56">
        <v>13851900</v>
      </c>
      <c r="AI72" s="56">
        <v>13851900</v>
      </c>
      <c r="AJ72" s="33">
        <f t="shared" si="18"/>
        <v>-1.7218260778590899E-3</v>
      </c>
      <c r="AK72" s="33">
        <f t="shared" si="19"/>
        <v>0</v>
      </c>
      <c r="AL72" s="67">
        <v>13851900</v>
      </c>
      <c r="AM72" s="56">
        <v>13851900</v>
      </c>
      <c r="AN72" s="56">
        <v>13851900</v>
      </c>
      <c r="AO72" s="56">
        <v>13851900</v>
      </c>
      <c r="AP72" s="33">
        <f t="shared" si="20"/>
        <v>0</v>
      </c>
      <c r="AQ72" s="58">
        <f t="shared" si="21"/>
        <v>0</v>
      </c>
      <c r="AR72" s="146">
        <v>13851900</v>
      </c>
      <c r="AS72" s="147">
        <v>13851900</v>
      </c>
      <c r="AT72" s="147">
        <v>13851900</v>
      </c>
      <c r="AU72" s="155">
        <f t="shared" si="22"/>
        <v>0</v>
      </c>
      <c r="AV72" s="156">
        <f t="shared" si="23"/>
        <v>0</v>
      </c>
      <c r="AW72" s="146">
        <v>13851900</v>
      </c>
      <c r="AX72" s="147">
        <v>13851900</v>
      </c>
      <c r="AY72" s="147"/>
      <c r="AZ72" s="147"/>
      <c r="BA72" s="155">
        <f t="shared" si="24"/>
        <v>0</v>
      </c>
      <c r="BB72" s="156">
        <f t="shared" si="25"/>
        <v>0</v>
      </c>
      <c r="BD72" s="148"/>
      <c r="BE72" s="15"/>
    </row>
    <row r="73" spans="1:58" ht="25">
      <c r="A73" s="159"/>
      <c r="B73" s="163" t="s">
        <v>273</v>
      </c>
      <c r="C73" s="5">
        <v>42912</v>
      </c>
      <c r="D73" s="117" t="s">
        <v>274</v>
      </c>
      <c r="E73" s="12"/>
      <c r="F73" s="12"/>
      <c r="G73" s="12"/>
      <c r="H73" s="47"/>
      <c r="I73" s="12"/>
      <c r="J73" s="12"/>
      <c r="K73" s="14"/>
      <c r="L73" s="47"/>
      <c r="M73" s="12"/>
      <c r="N73" s="98"/>
      <c r="O73" s="22"/>
      <c r="P73" s="87"/>
      <c r="Q73" s="22"/>
      <c r="R73" s="14"/>
      <c r="S73" s="100"/>
      <c r="T73" s="21"/>
      <c r="U73" s="21"/>
      <c r="V73" s="33"/>
      <c r="W73" s="10"/>
      <c r="X73" s="56">
        <v>0</v>
      </c>
      <c r="Y73" s="56">
        <v>0</v>
      </c>
      <c r="Z73" s="33"/>
      <c r="AA73" s="10"/>
      <c r="AB73" s="67">
        <v>0</v>
      </c>
      <c r="AC73" s="56">
        <v>0</v>
      </c>
      <c r="AD73" s="33"/>
      <c r="AE73" s="58"/>
      <c r="AF73" s="56">
        <v>0</v>
      </c>
      <c r="AG73" s="56">
        <v>1185000</v>
      </c>
      <c r="AH73" s="56">
        <v>1185000</v>
      </c>
      <c r="AI73" s="56">
        <v>1185000</v>
      </c>
      <c r="AJ73" s="33"/>
      <c r="AK73" s="33"/>
      <c r="AL73" s="67">
        <v>1244156.7999999998</v>
      </c>
      <c r="AM73" s="56">
        <v>1185000</v>
      </c>
      <c r="AN73" s="56">
        <v>1185000</v>
      </c>
      <c r="AO73" s="56">
        <v>1185000</v>
      </c>
      <c r="AP73" s="33">
        <f t="shared" si="20"/>
        <v>4.9921350210970328E-2</v>
      </c>
      <c r="AQ73" s="58">
        <f t="shared" si="21"/>
        <v>-4.7547704598005502E-2</v>
      </c>
      <c r="AR73" s="146">
        <v>1247291.6099999999</v>
      </c>
      <c r="AS73" s="147">
        <v>1247291.6099999999</v>
      </c>
      <c r="AT73" s="147">
        <v>1247291.6099999999</v>
      </c>
      <c r="AU73" s="155">
        <f t="shared" si="22"/>
        <v>5.2566759493670734E-2</v>
      </c>
      <c r="AV73" s="156">
        <f t="shared" si="23"/>
        <v>-4.9941496840502198E-2</v>
      </c>
      <c r="AW73" s="146">
        <v>1247291.6099999999</v>
      </c>
      <c r="AX73" s="147">
        <v>1247291.6099999999</v>
      </c>
      <c r="AY73" s="147"/>
      <c r="AZ73" s="147"/>
      <c r="BA73" s="155">
        <f t="shared" si="24"/>
        <v>0</v>
      </c>
      <c r="BB73" s="156">
        <f t="shared" si="25"/>
        <v>0</v>
      </c>
      <c r="BD73" s="148"/>
      <c r="BE73" s="15"/>
    </row>
    <row r="74" spans="1:58" ht="50">
      <c r="A74" s="159"/>
      <c r="B74" s="163" t="s">
        <v>278</v>
      </c>
      <c r="C74" s="5">
        <v>43089</v>
      </c>
      <c r="D74" s="117" t="s">
        <v>279</v>
      </c>
      <c r="E74" s="12"/>
      <c r="F74" s="12"/>
      <c r="G74" s="12"/>
      <c r="H74" s="47"/>
      <c r="I74" s="12"/>
      <c r="J74" s="12"/>
      <c r="K74" s="14"/>
      <c r="L74" s="47"/>
      <c r="M74" s="12"/>
      <c r="N74" s="98"/>
      <c r="O74" s="22"/>
      <c r="P74" s="87"/>
      <c r="Q74" s="22"/>
      <c r="R74" s="14"/>
      <c r="S74" s="100"/>
      <c r="T74" s="21"/>
      <c r="U74" s="21"/>
      <c r="V74" s="33"/>
      <c r="W74" s="10"/>
      <c r="X74" s="56">
        <v>0</v>
      </c>
      <c r="Y74" s="56">
        <v>0</v>
      </c>
      <c r="Z74" s="33"/>
      <c r="AA74" s="10"/>
      <c r="AB74" s="67">
        <v>0</v>
      </c>
      <c r="AC74" s="56">
        <v>0</v>
      </c>
      <c r="AD74" s="33"/>
      <c r="AE74" s="58"/>
      <c r="AF74" s="56">
        <v>0</v>
      </c>
      <c r="AG74" s="56">
        <v>5508000</v>
      </c>
      <c r="AH74" s="56">
        <v>5508000</v>
      </c>
      <c r="AI74" s="56">
        <v>5508000</v>
      </c>
      <c r="AJ74" s="33"/>
      <c r="AK74" s="33"/>
      <c r="AL74" s="67">
        <v>3816677.1599999997</v>
      </c>
      <c r="AM74" s="56">
        <v>5508000</v>
      </c>
      <c r="AN74" s="56">
        <v>5508000</v>
      </c>
      <c r="AO74" s="56">
        <v>5508000</v>
      </c>
      <c r="AP74" s="33">
        <f t="shared" si="20"/>
        <v>-0.30706660130718955</v>
      </c>
      <c r="AQ74" s="58">
        <f t="shared" si="21"/>
        <v>0.44314013711340472</v>
      </c>
      <c r="AR74" s="146">
        <v>4649535.7</v>
      </c>
      <c r="AS74" s="147">
        <v>4649535.7</v>
      </c>
      <c r="AT74" s="147">
        <v>4649535.7</v>
      </c>
      <c r="AU74" s="155">
        <f t="shared" si="22"/>
        <v>-0.1558577160493827</v>
      </c>
      <c r="AV74" s="156">
        <f t="shared" si="23"/>
        <v>0.18463441414160986</v>
      </c>
      <c r="AW74" s="146">
        <v>4648771.29</v>
      </c>
      <c r="AX74" s="147">
        <v>4648771.29</v>
      </c>
      <c r="AY74" s="147"/>
      <c r="AZ74" s="147"/>
      <c r="BA74" s="155">
        <f t="shared" si="24"/>
        <v>-1.6440566312891924E-4</v>
      </c>
      <c r="BB74" s="156">
        <f t="shared" si="25"/>
        <v>0</v>
      </c>
      <c r="BD74" s="148" t="s">
        <v>342</v>
      </c>
      <c r="BE74" s="15"/>
    </row>
    <row r="75" spans="1:58" ht="30">
      <c r="A75" s="159"/>
      <c r="B75" s="163" t="s">
        <v>280</v>
      </c>
      <c r="C75" s="5">
        <v>42826</v>
      </c>
      <c r="D75" s="117" t="s">
        <v>281</v>
      </c>
      <c r="E75" s="12"/>
      <c r="F75" s="12"/>
      <c r="G75" s="12"/>
      <c r="H75" s="47"/>
      <c r="I75" s="12"/>
      <c r="J75" s="12"/>
      <c r="K75" s="14"/>
      <c r="L75" s="47"/>
      <c r="M75" s="12"/>
      <c r="N75" s="98"/>
      <c r="O75" s="22"/>
      <c r="P75" s="87"/>
      <c r="Q75" s="22"/>
      <c r="R75" s="14"/>
      <c r="S75" s="100"/>
      <c r="T75" s="21"/>
      <c r="U75" s="21"/>
      <c r="V75" s="33"/>
      <c r="W75" s="10"/>
      <c r="X75" s="56">
        <v>0</v>
      </c>
      <c r="Y75" s="56">
        <v>0</v>
      </c>
      <c r="Z75" s="33"/>
      <c r="AA75" s="10"/>
      <c r="AB75" s="67">
        <v>0</v>
      </c>
      <c r="AC75" s="56">
        <v>0</v>
      </c>
      <c r="AD75" s="33"/>
      <c r="AE75" s="58"/>
      <c r="AF75" s="56">
        <v>0</v>
      </c>
      <c r="AG75" s="56">
        <v>12938000</v>
      </c>
      <c r="AH75" s="56">
        <v>15870000</v>
      </c>
      <c r="AI75" s="56">
        <v>15870000</v>
      </c>
      <c r="AJ75" s="33"/>
      <c r="AK75" s="33"/>
      <c r="AL75" s="67">
        <v>17094285.410000004</v>
      </c>
      <c r="AM75" s="56">
        <v>15870000</v>
      </c>
      <c r="AN75" s="56">
        <v>15870000</v>
      </c>
      <c r="AO75" s="56">
        <v>15870000</v>
      </c>
      <c r="AP75" s="33">
        <f t="shared" si="20"/>
        <v>7.714463831127949E-2</v>
      </c>
      <c r="AQ75" s="58">
        <f t="shared" si="21"/>
        <v>-7.1619572309457702E-2</v>
      </c>
      <c r="AR75" s="146">
        <v>17159057.350000001</v>
      </c>
      <c r="AS75" s="147">
        <v>17159057.350000001</v>
      </c>
      <c r="AT75" s="147">
        <v>17159057.350000001</v>
      </c>
      <c r="AU75" s="155">
        <f t="shared" si="22"/>
        <v>8.1226045998739949E-2</v>
      </c>
      <c r="AV75" s="156">
        <f t="shared" si="23"/>
        <v>-7.5124018977650975E-2</v>
      </c>
      <c r="AW75" s="146">
        <v>17159057.350000001</v>
      </c>
      <c r="AX75" s="147">
        <v>17159057.350000001</v>
      </c>
      <c r="AY75" s="147"/>
      <c r="AZ75" s="147"/>
      <c r="BA75" s="155">
        <f t="shared" si="24"/>
        <v>0</v>
      </c>
      <c r="BB75" s="156">
        <f t="shared" si="25"/>
        <v>0</v>
      </c>
      <c r="BD75" s="148" t="s">
        <v>321</v>
      </c>
      <c r="BE75" s="15"/>
    </row>
    <row r="76" spans="1:58">
      <c r="A76" s="159"/>
      <c r="B76" s="163" t="s">
        <v>282</v>
      </c>
      <c r="C76" s="5">
        <v>43048</v>
      </c>
      <c r="D76" s="117" t="s">
        <v>283</v>
      </c>
      <c r="E76" s="12"/>
      <c r="F76" s="12"/>
      <c r="G76" s="12"/>
      <c r="H76" s="47"/>
      <c r="I76" s="12"/>
      <c r="J76" s="12"/>
      <c r="K76" s="14"/>
      <c r="L76" s="47"/>
      <c r="M76" s="12"/>
      <c r="N76" s="98"/>
      <c r="O76" s="22"/>
      <c r="P76" s="87"/>
      <c r="Q76" s="22"/>
      <c r="R76" s="14"/>
      <c r="S76" s="100"/>
      <c r="T76" s="21"/>
      <c r="U76" s="21"/>
      <c r="V76" s="33"/>
      <c r="W76" s="10"/>
      <c r="X76" s="56">
        <v>0</v>
      </c>
      <c r="Y76" s="56">
        <v>0</v>
      </c>
      <c r="Z76" s="33"/>
      <c r="AA76" s="10"/>
      <c r="AB76" s="67">
        <v>0</v>
      </c>
      <c r="AC76" s="56">
        <v>0</v>
      </c>
      <c r="AD76" s="33"/>
      <c r="AE76" s="58"/>
      <c r="AF76" s="56">
        <v>0</v>
      </c>
      <c r="AG76" s="56">
        <v>1835000</v>
      </c>
      <c r="AH76" s="56">
        <v>1835000</v>
      </c>
      <c r="AI76" s="56">
        <v>1835000</v>
      </c>
      <c r="AJ76" s="33"/>
      <c r="AK76" s="33"/>
      <c r="AL76" s="67">
        <v>2368917.2199999997</v>
      </c>
      <c r="AM76" s="56">
        <v>1835000</v>
      </c>
      <c r="AN76" s="56">
        <v>1835000</v>
      </c>
      <c r="AO76" s="56">
        <v>1835000</v>
      </c>
      <c r="AP76" s="33">
        <f t="shared" si="20"/>
        <v>0.29096306267029948</v>
      </c>
      <c r="AQ76" s="58">
        <f t="shared" si="21"/>
        <v>-0.22538449866137567</v>
      </c>
      <c r="AR76" s="146">
        <v>2385215.9000000004</v>
      </c>
      <c r="AS76" s="147">
        <v>2385215.9000000004</v>
      </c>
      <c r="AT76" s="147">
        <v>2385215.9000000004</v>
      </c>
      <c r="AU76" s="155">
        <f t="shared" si="22"/>
        <v>0.29984517711171677</v>
      </c>
      <c r="AV76" s="156">
        <f t="shared" si="23"/>
        <v>-0.23067760868104237</v>
      </c>
      <c r="AW76" s="146">
        <v>2385215.9000000004</v>
      </c>
      <c r="AX76" s="147">
        <v>2385215.9000000004</v>
      </c>
      <c r="AY76" s="147"/>
      <c r="AZ76" s="147"/>
      <c r="BA76" s="155">
        <f t="shared" si="24"/>
        <v>0</v>
      </c>
      <c r="BB76" s="156">
        <f t="shared" si="25"/>
        <v>0</v>
      </c>
      <c r="BD76" s="148" t="s">
        <v>287</v>
      </c>
      <c r="BE76" s="15"/>
    </row>
    <row r="77" spans="1:58" ht="25">
      <c r="A77" s="159"/>
      <c r="B77" s="163" t="s">
        <v>284</v>
      </c>
      <c r="C77" s="5">
        <v>42917</v>
      </c>
      <c r="D77" s="117" t="s">
        <v>306</v>
      </c>
      <c r="E77" s="12"/>
      <c r="F77" s="12"/>
      <c r="G77" s="12"/>
      <c r="H77" s="47"/>
      <c r="I77" s="12"/>
      <c r="J77" s="12"/>
      <c r="K77" s="14"/>
      <c r="L77" s="47"/>
      <c r="M77" s="12"/>
      <c r="N77" s="98"/>
      <c r="O77" s="22"/>
      <c r="P77" s="87"/>
      <c r="Q77" s="22"/>
      <c r="R77" s="14"/>
      <c r="S77" s="100"/>
      <c r="T77" s="21"/>
      <c r="U77" s="21"/>
      <c r="V77" s="33"/>
      <c r="W77" s="10"/>
      <c r="X77" s="56">
        <v>0</v>
      </c>
      <c r="Y77" s="56">
        <v>0</v>
      </c>
      <c r="Z77" s="33"/>
      <c r="AA77" s="10"/>
      <c r="AB77" s="67">
        <v>0</v>
      </c>
      <c r="AC77" s="56">
        <v>0</v>
      </c>
      <c r="AD77" s="33"/>
      <c r="AE77" s="58"/>
      <c r="AF77" s="56">
        <v>0</v>
      </c>
      <c r="AG77" s="56">
        <v>6425000</v>
      </c>
      <c r="AH77" s="56">
        <v>6425000</v>
      </c>
      <c r="AI77" s="56">
        <v>6425000</v>
      </c>
      <c r="AJ77" s="33"/>
      <c r="AK77" s="33"/>
      <c r="AL77" s="67">
        <v>6480399.0399999991</v>
      </c>
      <c r="AM77" s="56">
        <v>6425000</v>
      </c>
      <c r="AN77" s="56">
        <v>6425000</v>
      </c>
      <c r="AO77" s="56">
        <v>6425000</v>
      </c>
      <c r="AP77" s="33">
        <f t="shared" si="20"/>
        <v>8.6224186770427202E-3</v>
      </c>
      <c r="AQ77" s="58">
        <f t="shared" si="21"/>
        <v>-8.5487081363432305E-3</v>
      </c>
      <c r="AR77" s="146">
        <v>6505905.0399999991</v>
      </c>
      <c r="AS77" s="147">
        <v>6505905.0399999991</v>
      </c>
      <c r="AT77" s="147">
        <v>6505905.0399999991</v>
      </c>
      <c r="AU77" s="155">
        <f t="shared" si="22"/>
        <v>1.2592224124513551E-2</v>
      </c>
      <c r="AV77" s="156">
        <f t="shared" si="23"/>
        <v>-1.2435631860989949E-2</v>
      </c>
      <c r="AW77" s="146">
        <v>6516183.7100000009</v>
      </c>
      <c r="AX77" s="147">
        <v>6516183.7100000009</v>
      </c>
      <c r="AY77" s="147"/>
      <c r="AZ77" s="147"/>
      <c r="BA77" s="155">
        <f t="shared" si="24"/>
        <v>1.5798985593558079E-3</v>
      </c>
      <c r="BB77" s="156">
        <f t="shared" si="25"/>
        <v>0</v>
      </c>
      <c r="BD77" s="148" t="s">
        <v>305</v>
      </c>
      <c r="BE77" s="15"/>
    </row>
    <row r="78" spans="1:58" ht="25">
      <c r="A78" s="159"/>
      <c r="B78" s="163" t="s">
        <v>286</v>
      </c>
      <c r="C78" s="6">
        <v>42822</v>
      </c>
      <c r="D78" s="13" t="s">
        <v>285</v>
      </c>
      <c r="E78" s="12"/>
      <c r="F78" s="12"/>
      <c r="G78" s="12"/>
      <c r="H78" s="47"/>
      <c r="I78" s="12"/>
      <c r="J78" s="12"/>
      <c r="K78" s="14"/>
      <c r="L78" s="47"/>
      <c r="M78" s="12"/>
      <c r="N78" s="98"/>
      <c r="O78" s="22"/>
      <c r="P78" s="87"/>
      <c r="Q78" s="22"/>
      <c r="R78" s="14"/>
      <c r="S78" s="100"/>
      <c r="T78" s="21"/>
      <c r="U78" s="21"/>
      <c r="V78" s="33"/>
      <c r="W78" s="10"/>
      <c r="X78" s="56">
        <v>0</v>
      </c>
      <c r="Y78" s="56">
        <v>0</v>
      </c>
      <c r="Z78" s="33"/>
      <c r="AA78" s="10"/>
      <c r="AB78" s="67">
        <v>0</v>
      </c>
      <c r="AC78" s="56">
        <v>0</v>
      </c>
      <c r="AD78" s="33"/>
      <c r="AE78" s="58"/>
      <c r="AF78" s="70">
        <v>554275</v>
      </c>
      <c r="AG78" s="70">
        <v>9206275</v>
      </c>
      <c r="AH78" s="70">
        <v>9206275</v>
      </c>
      <c r="AI78" s="70">
        <v>9206275</v>
      </c>
      <c r="AJ78" s="33"/>
      <c r="AK78" s="33"/>
      <c r="AL78" s="67">
        <v>10563889.589999998</v>
      </c>
      <c r="AM78" s="70">
        <v>9206275</v>
      </c>
      <c r="AN78" s="70">
        <v>9206275</v>
      </c>
      <c r="AO78" s="70">
        <v>9206275</v>
      </c>
      <c r="AP78" s="33">
        <f t="shared" si="20"/>
        <v>0.14746622168032109</v>
      </c>
      <c r="AQ78" s="58">
        <f t="shared" si="21"/>
        <v>-0.12851465158109421</v>
      </c>
      <c r="AR78" s="146">
        <v>10670271.149999999</v>
      </c>
      <c r="AS78" s="147">
        <v>10670271.149999999</v>
      </c>
      <c r="AT78" s="147">
        <v>10670271.149999999</v>
      </c>
      <c r="AU78" s="155">
        <f t="shared" si="22"/>
        <v>0.15902155323407108</v>
      </c>
      <c r="AV78" s="156">
        <f t="shared" si="23"/>
        <v>-0.13720327528883824</v>
      </c>
      <c r="AW78" s="146">
        <v>10668801.149999999</v>
      </c>
      <c r="AX78" s="147">
        <v>10668801.149999999</v>
      </c>
      <c r="AY78" s="147"/>
      <c r="AZ78" s="147"/>
      <c r="BA78" s="155">
        <f t="shared" si="24"/>
        <v>-1.3776594608849724E-4</v>
      </c>
      <c r="BB78" s="156">
        <f t="shared" si="25"/>
        <v>0</v>
      </c>
      <c r="BD78" s="148"/>
      <c r="BE78" s="4"/>
      <c r="BF78" s="49"/>
    </row>
    <row r="79" spans="1:58" ht="25">
      <c r="A79" s="159"/>
      <c r="B79" s="163" t="s">
        <v>260</v>
      </c>
      <c r="C79" s="6">
        <v>43231</v>
      </c>
      <c r="D79" s="13" t="s">
        <v>294</v>
      </c>
      <c r="E79" s="12"/>
      <c r="F79" s="12"/>
      <c r="G79" s="12"/>
      <c r="H79" s="47"/>
      <c r="I79" s="12"/>
      <c r="J79" s="12"/>
      <c r="K79" s="14"/>
      <c r="L79" s="47"/>
      <c r="M79" s="12"/>
      <c r="N79" s="98"/>
      <c r="O79" s="22"/>
      <c r="P79" s="87"/>
      <c r="Q79" s="22"/>
      <c r="R79" s="14"/>
      <c r="S79" s="100"/>
      <c r="T79" s="21"/>
      <c r="U79" s="21"/>
      <c r="V79" s="33"/>
      <c r="W79" s="10"/>
      <c r="X79" s="56">
        <v>0</v>
      </c>
      <c r="Y79" s="56">
        <v>0</v>
      </c>
      <c r="Z79" s="33"/>
      <c r="AA79" s="10"/>
      <c r="AB79" s="67">
        <v>0</v>
      </c>
      <c r="AC79" s="56">
        <v>0</v>
      </c>
      <c r="AD79" s="33"/>
      <c r="AE79" s="58"/>
      <c r="AF79" s="70">
        <v>0</v>
      </c>
      <c r="AG79" s="70">
        <v>0</v>
      </c>
      <c r="AH79" s="70">
        <v>0</v>
      </c>
      <c r="AI79" s="70">
        <v>9731000</v>
      </c>
      <c r="AJ79" s="33"/>
      <c r="AK79" s="33"/>
      <c r="AL79" s="69">
        <v>0</v>
      </c>
      <c r="AM79" s="70">
        <v>9731000</v>
      </c>
      <c r="AN79" s="70">
        <v>9731000</v>
      </c>
      <c r="AO79" s="70">
        <v>9731000</v>
      </c>
      <c r="AP79" s="33">
        <v>0</v>
      </c>
      <c r="AQ79" s="58">
        <v>0</v>
      </c>
      <c r="AR79" s="146">
        <v>11168314.800000001</v>
      </c>
      <c r="AS79" s="147">
        <v>11168314.800000001</v>
      </c>
      <c r="AT79" s="147">
        <v>11168314.800000001</v>
      </c>
      <c r="AU79" s="155">
        <f t="shared" si="22"/>
        <v>0.14770473743705681</v>
      </c>
      <c r="AV79" s="156">
        <f t="shared" si="23"/>
        <v>-0.12869576348259815</v>
      </c>
      <c r="AW79" s="146">
        <v>11171456.220000001</v>
      </c>
      <c r="AX79" s="147">
        <v>11171456.220000001</v>
      </c>
      <c r="AY79" s="147"/>
      <c r="AZ79" s="147"/>
      <c r="BA79" s="155">
        <f t="shared" si="24"/>
        <v>2.8127967882851657E-4</v>
      </c>
      <c r="BB79" s="156">
        <f t="shared" si="25"/>
        <v>0</v>
      </c>
      <c r="BD79" s="148"/>
      <c r="BE79" s="4"/>
      <c r="BF79" s="49"/>
    </row>
    <row r="80" spans="1:58" ht="30">
      <c r="A80" s="159"/>
      <c r="B80" s="163" t="s">
        <v>309</v>
      </c>
      <c r="C80" s="5">
        <v>42826</v>
      </c>
      <c r="D80" s="13" t="s">
        <v>295</v>
      </c>
      <c r="E80" s="12"/>
      <c r="F80" s="12"/>
      <c r="G80" s="12"/>
      <c r="H80" s="47"/>
      <c r="I80" s="12"/>
      <c r="J80" s="12"/>
      <c r="K80" s="14"/>
      <c r="L80" s="47"/>
      <c r="M80" s="12"/>
      <c r="N80" s="98"/>
      <c r="O80" s="22"/>
      <c r="P80" s="87"/>
      <c r="Q80" s="22"/>
      <c r="R80" s="14"/>
      <c r="S80" s="100"/>
      <c r="T80" s="21"/>
      <c r="U80" s="21"/>
      <c r="V80" s="33"/>
      <c r="W80" s="10"/>
      <c r="X80" s="56">
        <v>0</v>
      </c>
      <c r="Y80" s="56">
        <v>0</v>
      </c>
      <c r="Z80" s="33"/>
      <c r="AA80" s="10"/>
      <c r="AB80" s="67">
        <v>0</v>
      </c>
      <c r="AC80" s="56">
        <v>0</v>
      </c>
      <c r="AD80" s="33"/>
      <c r="AE80" s="58"/>
      <c r="AF80" s="70">
        <v>0</v>
      </c>
      <c r="AG80" s="70">
        <v>0</v>
      </c>
      <c r="AH80" s="70">
        <v>0</v>
      </c>
      <c r="AI80" s="70">
        <v>9152000</v>
      </c>
      <c r="AJ80" s="33"/>
      <c r="AK80" s="33"/>
      <c r="AL80" s="69">
        <v>0</v>
      </c>
      <c r="AM80" s="70">
        <v>9152000</v>
      </c>
      <c r="AN80" s="70">
        <v>9152000</v>
      </c>
      <c r="AO80" s="70">
        <v>9152000</v>
      </c>
      <c r="AP80" s="33">
        <v>0</v>
      </c>
      <c r="AQ80" s="58">
        <v>0</v>
      </c>
      <c r="AR80" s="146">
        <v>9930039.3200000003</v>
      </c>
      <c r="AS80" s="147">
        <v>9930039.3200000003</v>
      </c>
      <c r="AT80" s="147">
        <v>9930039.3200000003</v>
      </c>
      <c r="AU80" s="155">
        <f t="shared" si="22"/>
        <v>8.5013037587412521E-2</v>
      </c>
      <c r="AV80" s="156">
        <f t="shared" si="23"/>
        <v>-7.8352088539363485E-2</v>
      </c>
      <c r="AW80" s="146">
        <v>9930039.3200000003</v>
      </c>
      <c r="AX80" s="147">
        <v>9930039.3200000003</v>
      </c>
      <c r="AY80" s="147"/>
      <c r="AZ80" s="147"/>
      <c r="BA80" s="155">
        <f t="shared" si="24"/>
        <v>0</v>
      </c>
      <c r="BB80" s="156">
        <f t="shared" si="25"/>
        <v>0</v>
      </c>
      <c r="BD80" s="148" t="s">
        <v>322</v>
      </c>
      <c r="BE80" s="4"/>
      <c r="BF80" s="49"/>
    </row>
    <row r="81" spans="1:58" ht="40">
      <c r="A81" s="159"/>
      <c r="B81" s="163" t="s">
        <v>310</v>
      </c>
      <c r="C81" s="6">
        <v>43230</v>
      </c>
      <c r="D81" s="13" t="s">
        <v>296</v>
      </c>
      <c r="E81" s="12"/>
      <c r="F81" s="12"/>
      <c r="G81" s="12"/>
      <c r="H81" s="47"/>
      <c r="I81" s="12"/>
      <c r="J81" s="12"/>
      <c r="K81" s="14"/>
      <c r="L81" s="47"/>
      <c r="M81" s="12"/>
      <c r="N81" s="98"/>
      <c r="O81" s="22"/>
      <c r="P81" s="87"/>
      <c r="Q81" s="22"/>
      <c r="R81" s="14"/>
      <c r="S81" s="100"/>
      <c r="T81" s="21"/>
      <c r="U81" s="21"/>
      <c r="V81" s="33"/>
      <c r="W81" s="10"/>
      <c r="X81" s="56">
        <v>0</v>
      </c>
      <c r="Y81" s="56">
        <v>0</v>
      </c>
      <c r="Z81" s="33"/>
      <c r="AA81" s="10"/>
      <c r="AB81" s="67">
        <v>0</v>
      </c>
      <c r="AC81" s="56">
        <v>0</v>
      </c>
      <c r="AD81" s="33"/>
      <c r="AE81" s="58"/>
      <c r="AF81" s="70">
        <v>0</v>
      </c>
      <c r="AG81" s="70">
        <v>0</v>
      </c>
      <c r="AH81" s="70">
        <v>0</v>
      </c>
      <c r="AI81" s="70">
        <v>7885000</v>
      </c>
      <c r="AJ81" s="33"/>
      <c r="AK81" s="33"/>
      <c r="AL81" s="69">
        <v>0</v>
      </c>
      <c r="AM81" s="70">
        <v>7885000</v>
      </c>
      <c r="AN81" s="70">
        <v>7885000</v>
      </c>
      <c r="AO81" s="70">
        <v>7885000</v>
      </c>
      <c r="AP81" s="33">
        <v>0</v>
      </c>
      <c r="AQ81" s="58">
        <v>0</v>
      </c>
      <c r="AR81" s="146">
        <v>7195411.25</v>
      </c>
      <c r="AS81" s="147">
        <v>7195411.25</v>
      </c>
      <c r="AT81" s="147">
        <v>7195411.25</v>
      </c>
      <c r="AU81" s="155">
        <f t="shared" si="22"/>
        <v>-8.7455770450221904E-2</v>
      </c>
      <c r="AV81" s="156">
        <f t="shared" si="23"/>
        <v>9.58372949148667E-2</v>
      </c>
      <c r="AW81" s="146">
        <v>7196364.3600000003</v>
      </c>
      <c r="AX81" s="147">
        <v>7196364.3600000003</v>
      </c>
      <c r="AY81" s="147"/>
      <c r="AZ81" s="147"/>
      <c r="BA81" s="155">
        <f t="shared" si="24"/>
        <v>1.3246080965845231E-4</v>
      </c>
      <c r="BB81" s="156">
        <f t="shared" si="25"/>
        <v>0</v>
      </c>
      <c r="BD81" s="148" t="s">
        <v>348</v>
      </c>
      <c r="BE81" s="4"/>
      <c r="BF81" s="49"/>
    </row>
    <row r="82" spans="1:58" ht="22.5" customHeight="1">
      <c r="A82" s="159"/>
      <c r="B82" s="163" t="s">
        <v>311</v>
      </c>
      <c r="C82" s="6">
        <v>43447</v>
      </c>
      <c r="D82" s="13" t="s">
        <v>299</v>
      </c>
      <c r="E82" s="12"/>
      <c r="F82" s="12"/>
      <c r="G82" s="12"/>
      <c r="H82" s="47"/>
      <c r="I82" s="12"/>
      <c r="J82" s="12"/>
      <c r="K82" s="14"/>
      <c r="L82" s="47"/>
      <c r="M82" s="12"/>
      <c r="N82" s="98"/>
      <c r="O82" s="22"/>
      <c r="P82" s="87"/>
      <c r="Q82" s="22"/>
      <c r="R82" s="14"/>
      <c r="S82" s="100"/>
      <c r="T82" s="21"/>
      <c r="U82" s="21"/>
      <c r="V82" s="33"/>
      <c r="W82" s="10"/>
      <c r="X82" s="56">
        <v>0</v>
      </c>
      <c r="Y82" s="56">
        <v>0</v>
      </c>
      <c r="Z82" s="33"/>
      <c r="AA82" s="10"/>
      <c r="AB82" s="67">
        <v>0</v>
      </c>
      <c r="AC82" s="56">
        <v>0</v>
      </c>
      <c r="AD82" s="33"/>
      <c r="AE82" s="58"/>
      <c r="AF82" s="70">
        <v>0</v>
      </c>
      <c r="AG82" s="70">
        <v>0</v>
      </c>
      <c r="AH82" s="70">
        <v>0</v>
      </c>
      <c r="AI82" s="70">
        <v>1254000</v>
      </c>
      <c r="AJ82" s="33"/>
      <c r="AK82" s="33"/>
      <c r="AL82" s="69">
        <v>0</v>
      </c>
      <c r="AM82" s="70">
        <v>1254000</v>
      </c>
      <c r="AN82" s="70">
        <v>1641000</v>
      </c>
      <c r="AO82" s="70">
        <v>1690000</v>
      </c>
      <c r="AP82" s="33">
        <v>0</v>
      </c>
      <c r="AQ82" s="58">
        <v>0</v>
      </c>
      <c r="AR82" s="146">
        <v>1689644.6600000001</v>
      </c>
      <c r="AS82" s="147">
        <v>1689644.6600000001</v>
      </c>
      <c r="AT82" s="147">
        <v>1689644.6600000001</v>
      </c>
      <c r="AU82" s="155">
        <f t="shared" si="22"/>
        <v>2.9643302864107435E-2</v>
      </c>
      <c r="AV82" s="156">
        <f t="shared" si="23"/>
        <v>2.1030457374382472E-4</v>
      </c>
      <c r="AW82" s="146">
        <v>1742923.9700000002</v>
      </c>
      <c r="AX82" s="147">
        <v>1742923.9700000002</v>
      </c>
      <c r="AY82" s="147"/>
      <c r="AZ82" s="147"/>
      <c r="BA82" s="155">
        <f t="shared" si="24"/>
        <v>3.1532849042946065E-2</v>
      </c>
      <c r="BB82" s="156">
        <f t="shared" si="25"/>
        <v>0</v>
      </c>
      <c r="BD82" s="148"/>
      <c r="BE82" s="4"/>
      <c r="BF82" s="49"/>
    </row>
    <row r="83" spans="1:58">
      <c r="A83" s="159"/>
      <c r="B83" s="163" t="s">
        <v>312</v>
      </c>
      <c r="C83" s="5">
        <v>43525</v>
      </c>
      <c r="D83" s="117" t="s">
        <v>331</v>
      </c>
      <c r="E83" s="12"/>
      <c r="F83" s="12"/>
      <c r="G83" s="12"/>
      <c r="H83" s="47"/>
      <c r="I83" s="12"/>
      <c r="J83" s="12"/>
      <c r="K83" s="14"/>
      <c r="L83" s="47"/>
      <c r="M83" s="12"/>
      <c r="N83" s="98"/>
      <c r="O83" s="22"/>
      <c r="P83" s="87"/>
      <c r="Q83" s="22"/>
      <c r="R83" s="14"/>
      <c r="S83" s="100"/>
      <c r="T83" s="21"/>
      <c r="U83" s="21"/>
      <c r="V83" s="33"/>
      <c r="W83" s="10"/>
      <c r="X83" s="52"/>
      <c r="Y83" s="52"/>
      <c r="Z83" s="33"/>
      <c r="AA83" s="10"/>
      <c r="AB83" s="62"/>
      <c r="AC83" s="52"/>
      <c r="AD83" s="33"/>
      <c r="AE83" s="58"/>
      <c r="AF83" s="134" t="s">
        <v>67</v>
      </c>
      <c r="AG83" s="134" t="s">
        <v>67</v>
      </c>
      <c r="AH83" s="134" t="s">
        <v>67</v>
      </c>
      <c r="AI83" s="134" t="s">
        <v>67</v>
      </c>
      <c r="AJ83" s="33"/>
      <c r="AK83" s="33"/>
      <c r="AL83" s="136" t="s">
        <v>67</v>
      </c>
      <c r="AM83" s="134" t="s">
        <v>67</v>
      </c>
      <c r="AN83" s="56">
        <v>6282000</v>
      </c>
      <c r="AO83" s="56">
        <v>7957000</v>
      </c>
      <c r="AP83" s="33"/>
      <c r="AQ83" s="58"/>
      <c r="AR83" s="151" t="s">
        <v>67</v>
      </c>
      <c r="AS83" s="147">
        <v>7957000</v>
      </c>
      <c r="AT83" s="147">
        <v>7957000</v>
      </c>
      <c r="AU83" s="155">
        <f>IFERROR(AR83/AN83-1,0)</f>
        <v>0</v>
      </c>
      <c r="AV83" s="156">
        <f>IFERROR(AO83/AR83-1,0)</f>
        <v>0</v>
      </c>
      <c r="AW83" s="151" t="e">
        <f>SUM(#REF!)</f>
        <v>#REF!</v>
      </c>
      <c r="AX83" s="152">
        <v>9626252.4900000002</v>
      </c>
      <c r="AY83" s="147"/>
      <c r="AZ83" s="147"/>
      <c r="BA83" s="155">
        <f>IFERROR(AW83/AS83-1,0)</f>
        <v>0</v>
      </c>
      <c r="BB83" s="156" t="e">
        <f t="shared" si="25"/>
        <v>#REF!</v>
      </c>
      <c r="BD83" s="148"/>
      <c r="BE83" s="15"/>
    </row>
    <row r="84" spans="1:58" ht="25">
      <c r="A84" s="159"/>
      <c r="B84" s="163" t="s">
        <v>328</v>
      </c>
      <c r="C84" s="5">
        <v>43617</v>
      </c>
      <c r="D84" s="117" t="s">
        <v>332</v>
      </c>
      <c r="E84" s="12"/>
      <c r="F84" s="12"/>
      <c r="G84" s="12"/>
      <c r="H84" s="47"/>
      <c r="I84" s="12"/>
      <c r="J84" s="12"/>
      <c r="K84" s="14"/>
      <c r="L84" s="47"/>
      <c r="M84" s="12"/>
      <c r="N84" s="98"/>
      <c r="O84" s="22"/>
      <c r="P84" s="87"/>
      <c r="Q84" s="22"/>
      <c r="R84" s="14"/>
      <c r="S84" s="100"/>
      <c r="T84" s="21"/>
      <c r="U84" s="21"/>
      <c r="V84" s="33"/>
      <c r="W84" s="10"/>
      <c r="X84" s="52"/>
      <c r="Y84" s="52"/>
      <c r="Z84" s="33"/>
      <c r="AA84" s="10"/>
      <c r="AB84" s="62"/>
      <c r="AC84" s="52"/>
      <c r="AD84" s="33"/>
      <c r="AE84" s="58"/>
      <c r="AF84" s="134" t="s">
        <v>67</v>
      </c>
      <c r="AG84" s="134" t="s">
        <v>67</v>
      </c>
      <c r="AH84" s="134" t="s">
        <v>67</v>
      </c>
      <c r="AI84" s="134" t="s">
        <v>67</v>
      </c>
      <c r="AJ84" s="33"/>
      <c r="AK84" s="33"/>
      <c r="AL84" s="136" t="s">
        <v>67</v>
      </c>
      <c r="AM84" s="134" t="s">
        <v>67</v>
      </c>
      <c r="AN84" s="56">
        <v>661000</v>
      </c>
      <c r="AO84" s="56">
        <v>3858000</v>
      </c>
      <c r="AP84" s="33"/>
      <c r="AQ84" s="58"/>
      <c r="AR84" s="151" t="s">
        <v>67</v>
      </c>
      <c r="AS84" s="147">
        <v>3858000</v>
      </c>
      <c r="AT84" s="147">
        <v>3858000</v>
      </c>
      <c r="AU84" s="155">
        <f>IFERROR(AR84/AN84-1,0)</f>
        <v>0</v>
      </c>
      <c r="AV84" s="156">
        <f>IFERROR(AO84/AR84-1,0)</f>
        <v>0</v>
      </c>
      <c r="AW84" s="151">
        <v>3813966.1599999997</v>
      </c>
      <c r="AX84" s="152">
        <v>3813966.1599999997</v>
      </c>
      <c r="AY84" s="147"/>
      <c r="AZ84" s="147"/>
      <c r="BA84" s="155">
        <f>IFERROR(AW84/AS84-1,0)</f>
        <v>-1.1413644375324106E-2</v>
      </c>
      <c r="BB84" s="156">
        <f t="shared" si="25"/>
        <v>0</v>
      </c>
      <c r="BD84" s="148" t="s">
        <v>335</v>
      </c>
      <c r="BE84" s="15"/>
    </row>
    <row r="85" spans="1:58" ht="90">
      <c r="A85" s="159" t="s">
        <v>255</v>
      </c>
      <c r="B85" s="163" t="s">
        <v>346</v>
      </c>
      <c r="C85" s="5">
        <v>43566</v>
      </c>
      <c r="D85" s="117" t="s">
        <v>347</v>
      </c>
      <c r="E85" s="12"/>
      <c r="F85" s="12"/>
      <c r="G85" s="12"/>
      <c r="H85" s="47"/>
      <c r="I85" s="12"/>
      <c r="J85" s="12"/>
      <c r="K85" s="14"/>
      <c r="L85" s="47"/>
      <c r="M85" s="12"/>
      <c r="N85" s="98"/>
      <c r="O85" s="22"/>
      <c r="P85" s="87"/>
      <c r="Q85" s="22"/>
      <c r="R85" s="14"/>
      <c r="S85" s="100"/>
      <c r="T85" s="21"/>
      <c r="U85" s="21"/>
      <c r="V85" s="33"/>
      <c r="W85" s="10"/>
      <c r="X85" s="52"/>
      <c r="Y85" s="52"/>
      <c r="Z85" s="33"/>
      <c r="AA85" s="10"/>
      <c r="AB85" s="62"/>
      <c r="AC85" s="52"/>
      <c r="AD85" s="33"/>
      <c r="AE85" s="58"/>
      <c r="AF85" s="134" t="s">
        <v>67</v>
      </c>
      <c r="AG85" s="134" t="s">
        <v>67</v>
      </c>
      <c r="AH85" s="134" t="s">
        <v>67</v>
      </c>
      <c r="AI85" s="134" t="s">
        <v>67</v>
      </c>
      <c r="AJ85" s="33"/>
      <c r="AK85" s="33"/>
      <c r="AL85" s="136" t="s">
        <v>67</v>
      </c>
      <c r="AM85" s="134" t="s">
        <v>67</v>
      </c>
      <c r="AN85" s="134" t="s">
        <v>67</v>
      </c>
      <c r="AO85" s="134" t="s">
        <v>67</v>
      </c>
      <c r="AP85" s="33"/>
      <c r="AQ85" s="58"/>
      <c r="AR85" s="151" t="s">
        <v>67</v>
      </c>
      <c r="AS85" s="147">
        <v>1951000</v>
      </c>
      <c r="AT85" s="147">
        <v>1951000</v>
      </c>
      <c r="AU85" s="155">
        <f>IFERROR(AR85/AN85-1,0)</f>
        <v>0</v>
      </c>
      <c r="AV85" s="156">
        <f>IFERROR(AO85/AR85-1,0)</f>
        <v>0</v>
      </c>
      <c r="AW85" s="151">
        <v>2910918</v>
      </c>
      <c r="AX85" s="152">
        <v>2910918</v>
      </c>
      <c r="AY85" s="147"/>
      <c r="AZ85" s="147"/>
      <c r="BA85" s="155">
        <f>IFERROR(AW85/AS85-1,0)</f>
        <v>0.49201332649923124</v>
      </c>
      <c r="BB85" s="156">
        <f t="shared" si="25"/>
        <v>0</v>
      </c>
      <c r="BD85" s="148" t="s">
        <v>356</v>
      </c>
      <c r="BE85" s="15"/>
    </row>
    <row r="86" spans="1:58">
      <c r="A86" s="161"/>
      <c r="B86" s="164"/>
      <c r="C86" s="79"/>
      <c r="D86" s="79"/>
      <c r="E86" s="80"/>
      <c r="F86" s="80"/>
      <c r="G86" s="80"/>
      <c r="H86" s="81"/>
      <c r="I86" s="103"/>
      <c r="J86" s="103"/>
      <c r="K86" s="103"/>
      <c r="L86" s="103"/>
      <c r="M86" s="103"/>
      <c r="N86" s="103"/>
      <c r="O86" s="103"/>
      <c r="P86" s="103"/>
      <c r="Q86" s="103"/>
      <c r="R86" s="80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170"/>
      <c r="AS86" s="170"/>
      <c r="AT86" s="170"/>
      <c r="AU86" s="170"/>
      <c r="AV86" s="170"/>
      <c r="AW86" s="170"/>
      <c r="AX86" s="170"/>
      <c r="AY86" s="170"/>
      <c r="AZ86" s="170"/>
      <c r="BA86" s="170"/>
      <c r="BB86" s="170"/>
      <c r="BE86" s="19"/>
    </row>
    <row r="87" spans="1:58" ht="14.5">
      <c r="A87" s="177" t="s">
        <v>253</v>
      </c>
      <c r="B87" s="179"/>
      <c r="C87" s="179"/>
      <c r="D87" s="179"/>
      <c r="E87" s="80"/>
      <c r="F87" s="80"/>
      <c r="G87" s="80"/>
      <c r="H87" s="81"/>
      <c r="I87" s="103"/>
      <c r="J87" s="103"/>
      <c r="K87" s="103"/>
      <c r="L87" s="103"/>
      <c r="M87" s="103"/>
      <c r="N87" s="103"/>
      <c r="O87" s="103"/>
      <c r="P87" s="103"/>
      <c r="Q87" s="103"/>
      <c r="R87" s="80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170"/>
      <c r="AS87" s="170"/>
      <c r="AT87" s="170"/>
      <c r="AU87" s="170"/>
      <c r="AV87" s="170"/>
      <c r="AW87" s="170"/>
      <c r="AX87" s="170"/>
      <c r="AY87" s="170"/>
      <c r="AZ87" s="170"/>
      <c r="BA87" s="170"/>
      <c r="BB87" s="170"/>
      <c r="BE87" s="19"/>
    </row>
    <row r="88" spans="1:58" ht="14.5">
      <c r="A88" s="160" t="s">
        <v>54</v>
      </c>
      <c r="B88" s="178" t="s">
        <v>254</v>
      </c>
      <c r="C88" s="179"/>
      <c r="D88" s="179"/>
      <c r="E88" s="82"/>
      <c r="G88" s="82"/>
      <c r="H88" s="83"/>
      <c r="Y88" s="104"/>
      <c r="BE88" s="19"/>
    </row>
    <row r="89" spans="1:58" ht="14.5">
      <c r="A89" s="160" t="s">
        <v>255</v>
      </c>
      <c r="B89" s="178" t="s">
        <v>256</v>
      </c>
      <c r="C89" s="179"/>
      <c r="D89" s="179"/>
      <c r="E89" s="82"/>
      <c r="F89" s="84"/>
      <c r="G89" s="82"/>
      <c r="H89" s="83"/>
      <c r="Y89" s="104"/>
      <c r="BE89" s="19"/>
    </row>
    <row r="90" spans="1:58" ht="14.5">
      <c r="A90" s="161" t="s">
        <v>42</v>
      </c>
      <c r="B90" s="200" t="s">
        <v>257</v>
      </c>
      <c r="C90" s="179"/>
      <c r="D90" s="179"/>
      <c r="E90" s="82"/>
      <c r="F90" s="84"/>
      <c r="G90" s="82"/>
      <c r="H90" s="83"/>
      <c r="BE90" s="19"/>
    </row>
    <row r="91" spans="1:58" ht="14.5">
      <c r="A91" s="161" t="s">
        <v>39</v>
      </c>
      <c r="B91" s="200" t="s">
        <v>258</v>
      </c>
      <c r="C91" s="179"/>
      <c r="D91" s="179"/>
      <c r="E91" s="82"/>
      <c r="F91" s="84"/>
      <c r="G91" s="82"/>
      <c r="H91" s="83"/>
    </row>
    <row r="92" spans="1:58" ht="14.5">
      <c r="A92" s="161" t="s">
        <v>64</v>
      </c>
      <c r="B92" s="200" t="s">
        <v>259</v>
      </c>
      <c r="C92" s="179"/>
      <c r="D92" s="179"/>
      <c r="E92" s="82"/>
      <c r="F92" s="84"/>
      <c r="G92" s="82"/>
      <c r="H92" s="83"/>
    </row>
    <row r="93" spans="1:58">
      <c r="A93" s="161"/>
      <c r="D93" s="79"/>
      <c r="E93" s="82"/>
      <c r="F93" s="82"/>
      <c r="G93" s="82"/>
      <c r="H93" s="83"/>
    </row>
    <row r="94" spans="1:58">
      <c r="A94" s="165" t="s">
        <v>318</v>
      </c>
      <c r="D94" s="79"/>
      <c r="E94" s="82"/>
      <c r="F94" s="84"/>
      <c r="G94" s="82"/>
      <c r="H94" s="83"/>
    </row>
    <row r="95" spans="1:58">
      <c r="A95" s="165" t="s">
        <v>320</v>
      </c>
      <c r="B95" s="160"/>
      <c r="C95" s="105"/>
      <c r="D95" s="79"/>
      <c r="E95" s="82"/>
      <c r="F95" s="82"/>
      <c r="G95" s="82"/>
      <c r="H95" s="83"/>
    </row>
    <row r="96" spans="1:58">
      <c r="A96" s="165" t="s">
        <v>319</v>
      </c>
      <c r="B96" s="164"/>
      <c r="C96" s="79"/>
      <c r="D96" s="79"/>
      <c r="E96" s="82"/>
      <c r="G96" s="82"/>
      <c r="H96" s="83"/>
    </row>
    <row r="97" spans="1:57">
      <c r="A97" s="161"/>
      <c r="B97" s="164"/>
      <c r="C97" s="79"/>
      <c r="D97" s="79"/>
      <c r="E97" s="82"/>
      <c r="F97" s="82"/>
      <c r="G97" s="82"/>
      <c r="H97" s="83"/>
    </row>
    <row r="98" spans="1:57">
      <c r="A98" s="161"/>
      <c r="B98" s="164"/>
      <c r="C98" s="79"/>
      <c r="D98" s="79"/>
      <c r="E98" s="82"/>
      <c r="F98" s="82"/>
      <c r="G98" s="82"/>
      <c r="H98" s="83"/>
    </row>
    <row r="99" spans="1:57">
      <c r="D99" s="79"/>
    </row>
    <row r="100" spans="1:57">
      <c r="D100" s="79"/>
    </row>
    <row r="101" spans="1:57">
      <c r="D101" s="79"/>
    </row>
    <row r="102" spans="1:57">
      <c r="D102" s="79"/>
    </row>
    <row r="103" spans="1:57">
      <c r="D103" s="79"/>
    </row>
    <row r="104" spans="1:57">
      <c r="D104" s="79"/>
      <c r="BD104" s="157"/>
      <c r="BE104" s="23"/>
    </row>
    <row r="105" spans="1:57">
      <c r="D105" s="79"/>
      <c r="BD105" s="157"/>
      <c r="BE105" s="23"/>
    </row>
    <row r="106" spans="1:57">
      <c r="D106" s="79"/>
      <c r="BD106" s="157"/>
      <c r="BE106" s="23"/>
    </row>
    <row r="107" spans="1:57">
      <c r="D107" s="79"/>
      <c r="BD107" s="157"/>
      <c r="BE107" s="23"/>
    </row>
  </sheetData>
  <mergeCells count="19">
    <mergeCell ref="BD1:BD3"/>
    <mergeCell ref="A87:D87"/>
    <mergeCell ref="A1:A3"/>
    <mergeCell ref="B1:B3"/>
    <mergeCell ref="C1:C3"/>
    <mergeCell ref="AB1:AE1"/>
    <mergeCell ref="E1:S1"/>
    <mergeCell ref="D1:D3"/>
    <mergeCell ref="T1:W1"/>
    <mergeCell ref="X1:AA1"/>
    <mergeCell ref="AF1:AK1"/>
    <mergeCell ref="AL1:AQ1"/>
    <mergeCell ref="AR1:AV1"/>
    <mergeCell ref="AW1:BB1"/>
    <mergeCell ref="B88:D88"/>
    <mergeCell ref="B89:D89"/>
    <mergeCell ref="B90:D90"/>
    <mergeCell ref="B91:D91"/>
    <mergeCell ref="B92:D92"/>
  </mergeCells>
  <pageMargins left="0.45" right="0.2" top="0.5" bottom="0.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BF3DF9E7-D9B1-421D-B496-A218BABBB77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PSO</vt:lpstr>
      <vt:lpstr>SWEPCO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L Ellis</dc:creator>
  <cp:keywords/>
  <cp:lastModifiedBy>s177040</cp:lastModifiedBy>
  <cp:lastPrinted>2020-05-26T18:15:15Z</cp:lastPrinted>
  <dcterms:created xsi:type="dcterms:W3CDTF">2016-03-08T20:32:18Z</dcterms:created>
  <dcterms:modified xsi:type="dcterms:W3CDTF">2020-05-26T18:15:53Z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826dfed1-147b-4f94-9e03-310024a9866d</vt:lpwstr>
  </property>
  <property fmtid="{D5CDD505-2E9C-101B-9397-08002B2CF9AE}" pid="3" name="bjSaver">
    <vt:lpwstr>DKa13nfUF5GrsOXE8fTdD8nGYsb0Gi2b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uid="50c31824-0780-4910-87d1-eaaffd182d42" value="" /&gt;&lt;element uid="c64218ab-b8d1-40b6-a478-cb8be1e10ecc" value="" /&gt;&lt;/sisl&gt;</vt:lpwstr>
  </property>
</Properties>
</file>